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386" windowWidth="15480" windowHeight="9105" tabRatio="601" activeTab="0"/>
  </bookViews>
  <sheets>
    <sheet name="двоеборье" sheetId="1" r:id="rId1"/>
    <sheet name="женщины" sheetId="2" r:id="rId2"/>
    <sheet name="длинный цикл" sheetId="3" r:id="rId3"/>
    <sheet name="Команда" sheetId="4" r:id="rId4"/>
    <sheet name="судьи" sheetId="5" r:id="rId5"/>
  </sheets>
  <definedNames/>
  <calcPr fullCalcOnLoad="1"/>
</workbook>
</file>

<file path=xl/sharedStrings.xml><?xml version="1.0" encoding="utf-8"?>
<sst xmlns="http://schemas.openxmlformats.org/spreadsheetml/2006/main" count="730" uniqueCount="202">
  <si>
    <t xml:space="preserve">                                                                                                                                                                        регламент времени 10 минут</t>
  </si>
  <si>
    <t xml:space="preserve"> </t>
  </si>
  <si>
    <t>Весовая категория до 63 кг.</t>
  </si>
  <si>
    <t>Место</t>
  </si>
  <si>
    <t>Год рожд.</t>
  </si>
  <si>
    <t>Соб. вес</t>
  </si>
  <si>
    <t>Разряд</t>
  </si>
  <si>
    <t>ТОЛЧОК</t>
  </si>
  <si>
    <t>Очки</t>
  </si>
  <si>
    <t>Рывок</t>
  </si>
  <si>
    <t>Сумма Двоеборья</t>
  </si>
  <si>
    <t>Вып. разряд</t>
  </si>
  <si>
    <t>Сумма</t>
  </si>
  <si>
    <t>Результат</t>
  </si>
  <si>
    <t>Главный судья</t>
  </si>
  <si>
    <t>Главный секретарь</t>
  </si>
  <si>
    <t>Весовая категория до 73 кг.</t>
  </si>
  <si>
    <t>Весовая категория до 68 кг.</t>
  </si>
  <si>
    <t>Федерация гиревого спорта Ярославской области</t>
  </si>
  <si>
    <t xml:space="preserve">                                                                                                                                            вес гири по коэффициентам</t>
  </si>
  <si>
    <t>Ф.И.О.</t>
  </si>
  <si>
    <t>Тренер</t>
  </si>
  <si>
    <t>Команда</t>
  </si>
  <si>
    <t>Весовая категория до 58 кг.</t>
  </si>
  <si>
    <t xml:space="preserve">                                                                                                                                         вес гири по коэффициентам</t>
  </si>
  <si>
    <t xml:space="preserve">                                                                                                                                                              регламент времени 10 минут</t>
  </si>
  <si>
    <t>24 кг</t>
  </si>
  <si>
    <t>Егоров В.В.</t>
  </si>
  <si>
    <t>Филиппов Николай</t>
  </si>
  <si>
    <t>I</t>
  </si>
  <si>
    <t>II</t>
  </si>
  <si>
    <t>III</t>
  </si>
  <si>
    <t>Вес гирь 16 кг</t>
  </si>
  <si>
    <t>Вес гирь 24 кг</t>
  </si>
  <si>
    <t xml:space="preserve">           Вес гирь 32 кг</t>
  </si>
  <si>
    <t>Весовая категория до 78 кг.</t>
  </si>
  <si>
    <t>Весовая категория до 95 кг.</t>
  </si>
  <si>
    <t>32 кг</t>
  </si>
  <si>
    <t>МСМК</t>
  </si>
  <si>
    <t>МС</t>
  </si>
  <si>
    <t>Весовая категория св. 68 кг.</t>
  </si>
  <si>
    <t>КМС</t>
  </si>
  <si>
    <t>Весовая категория до 85 кг</t>
  </si>
  <si>
    <t xml:space="preserve">                                                   Мужчины (классическое двоеборье)</t>
  </si>
  <si>
    <t xml:space="preserve">                                                 Женщины (рывок)</t>
  </si>
  <si>
    <t xml:space="preserve">                                          Мужчины (длинный цикл)</t>
  </si>
  <si>
    <t xml:space="preserve">    Весовая категория до 63 кг.</t>
  </si>
  <si>
    <t>б.р.</t>
  </si>
  <si>
    <t>Потатуев Артем</t>
  </si>
  <si>
    <t>Весовая категория св. 95 кг.</t>
  </si>
  <si>
    <t>Гоголев М.Н. ВК г.Рыбинск</t>
  </si>
  <si>
    <t xml:space="preserve">   I</t>
  </si>
  <si>
    <t>16 кг</t>
  </si>
  <si>
    <t>Кобзев М.А.</t>
  </si>
  <si>
    <t>Давыдов Денис</t>
  </si>
  <si>
    <t>Рыбинск</t>
  </si>
  <si>
    <t>Добровольский Илья</t>
  </si>
  <si>
    <t>Нестеренко Николай</t>
  </si>
  <si>
    <t>Зарилов Илья</t>
  </si>
  <si>
    <t>Гоголев М.Н.</t>
  </si>
  <si>
    <t>Тарасов Никита</t>
  </si>
  <si>
    <t>Потапов К.И., Гоголев М.Н.</t>
  </si>
  <si>
    <t>Верховцева Екатерина</t>
  </si>
  <si>
    <t>Гоголева Анастасия</t>
  </si>
  <si>
    <t>24кг</t>
  </si>
  <si>
    <t>Сафронов Семен</t>
  </si>
  <si>
    <t>Бакин Андрей</t>
  </si>
  <si>
    <t>Тутаев</t>
  </si>
  <si>
    <t>Филиппов Н.А.</t>
  </si>
  <si>
    <t>Махсот Гаухар</t>
  </si>
  <si>
    <t>Захаров П.С.</t>
  </si>
  <si>
    <t>Зубов Алексей</t>
  </si>
  <si>
    <t>б.р</t>
  </si>
  <si>
    <t>самостоятельно</t>
  </si>
  <si>
    <t>112.0</t>
  </si>
  <si>
    <t>Егоров В.В. ВК г.Рыбинск</t>
  </si>
  <si>
    <t>СПИСОК     СУДЕЙ</t>
  </si>
  <si>
    <t xml:space="preserve">Главный судья                                          </t>
  </si>
  <si>
    <t xml:space="preserve">Главный секретарь                                    </t>
  </si>
  <si>
    <t>Судьи:</t>
  </si>
  <si>
    <t>Нескромный О.В. ВК г. Рыбинск</t>
  </si>
  <si>
    <t>Яковлев Е.А. ВК г. Рыбинск</t>
  </si>
  <si>
    <t>Кобзев М.А. ВК г. Рыбинск</t>
  </si>
  <si>
    <t>Ярославское высшее военное училище противовоздушной обороны</t>
  </si>
  <si>
    <t xml:space="preserve">Управление по физической культуре и спорту мэрии города Ярославля </t>
  </si>
  <si>
    <t>12-13 ноября 2016 г.</t>
  </si>
  <si>
    <t>г. Ярославль, ЯВВУ ПВО</t>
  </si>
  <si>
    <t>Кубок города Ярославля по гиревому спорту 2016</t>
  </si>
  <si>
    <t>Кадобнов Е.Ю., 1к., г.Рыбинск</t>
  </si>
  <si>
    <t>Панов Д.А., 1к, г. Ярославль</t>
  </si>
  <si>
    <t>Королев А., г. Рыбинск</t>
  </si>
  <si>
    <t>Ногтев Н., г. Рыбинск</t>
  </si>
  <si>
    <t>Гоголев М.Н. МК, ВК  г. Рыбинск</t>
  </si>
  <si>
    <t>Егоров В.В. МК, ВК    г. Рыбинск</t>
  </si>
  <si>
    <t>Весовая категория абсолютная*</t>
  </si>
  <si>
    <t>*Результат определяется делением набранных очков на вес участника</t>
  </si>
  <si>
    <t>Барановский Владимир</t>
  </si>
  <si>
    <t>ЯВВУ</t>
  </si>
  <si>
    <t>Довнар Павел</t>
  </si>
  <si>
    <t>Червенко Дмитрий</t>
  </si>
  <si>
    <t>Аверушко Томас</t>
  </si>
  <si>
    <t>Исмаилов Джамал</t>
  </si>
  <si>
    <t>Зайцев Алексей</t>
  </si>
  <si>
    <t>Иваньков Константин</t>
  </si>
  <si>
    <t>Амаигулиев Равшен</t>
  </si>
  <si>
    <t>24 кг.</t>
  </si>
  <si>
    <t>Краснов Иван</t>
  </si>
  <si>
    <t>Пеньков Илья</t>
  </si>
  <si>
    <t>Сумин Станислав</t>
  </si>
  <si>
    <t>Козлов Сергей</t>
  </si>
  <si>
    <t>Симанов Даниил</t>
  </si>
  <si>
    <t>Куделин Максим</t>
  </si>
  <si>
    <t>Юдин Дмитрий</t>
  </si>
  <si>
    <t>СМАГУЛОВ Айдар</t>
  </si>
  <si>
    <t xml:space="preserve">Малков Александр </t>
  </si>
  <si>
    <t xml:space="preserve">81.00  </t>
  </si>
  <si>
    <t xml:space="preserve">Федотова Елизавета </t>
  </si>
  <si>
    <t xml:space="preserve">51.50 </t>
  </si>
  <si>
    <t xml:space="preserve">Ямщикова Елена </t>
  </si>
  <si>
    <t xml:space="preserve">66.70 </t>
  </si>
  <si>
    <t xml:space="preserve">16 кг </t>
  </si>
  <si>
    <t>10 кг</t>
  </si>
  <si>
    <t>Бацурин Кирилл</t>
  </si>
  <si>
    <t xml:space="preserve">Гопаненко Вячеслав </t>
  </si>
  <si>
    <t>Цаплев Антон</t>
  </si>
  <si>
    <t>Матренушкин Вадим</t>
  </si>
  <si>
    <t>Ханцев Астемир</t>
  </si>
  <si>
    <t>Осипов Александр</t>
  </si>
  <si>
    <t>Бажан Кирилл</t>
  </si>
  <si>
    <t>Мкртчян Атрак</t>
  </si>
  <si>
    <t>Бессуднов Алексей</t>
  </si>
  <si>
    <t>Мартынов Максим</t>
  </si>
  <si>
    <t>Волков Никита</t>
  </si>
  <si>
    <t>Воробьёв Илья</t>
  </si>
  <si>
    <t xml:space="preserve">Яровой Максим </t>
  </si>
  <si>
    <t>Хабибуллин Кирилл</t>
  </si>
  <si>
    <t>Мункхбат Делгердалай</t>
  </si>
  <si>
    <t>Тукаленко Юрий</t>
  </si>
  <si>
    <t>Макарычев Алексей</t>
  </si>
  <si>
    <t>Карасев Антон</t>
  </si>
  <si>
    <t>Щербаков Кирилл</t>
  </si>
  <si>
    <t>Саломатов Александр</t>
  </si>
  <si>
    <t xml:space="preserve">Абрамчев Дмитрий </t>
  </si>
  <si>
    <t>Бровко Алексей</t>
  </si>
  <si>
    <t>ТУВШЭЭ Цолмон</t>
  </si>
  <si>
    <t>Захаров Павел</t>
  </si>
  <si>
    <t>Харитонов Вячеслав</t>
  </si>
  <si>
    <t>Беликов Александр</t>
  </si>
  <si>
    <t>Дурягин Павел</t>
  </si>
  <si>
    <t>Григорьев Игорь</t>
  </si>
  <si>
    <t>Васик Иван</t>
  </si>
  <si>
    <t>Запольнев Павел</t>
  </si>
  <si>
    <t>Баяраа Энхсайхан</t>
  </si>
  <si>
    <t>Климов Максим</t>
  </si>
  <si>
    <t>Цветков Захар</t>
  </si>
  <si>
    <t>32 кг.</t>
  </si>
  <si>
    <t>Губарев Артем</t>
  </si>
  <si>
    <t>Климин Кирилл</t>
  </si>
  <si>
    <t>Ушаков Максим</t>
  </si>
  <si>
    <t>Чиликов Иван</t>
  </si>
  <si>
    <t>Пивень Сергей</t>
  </si>
  <si>
    <t>Потравной Дмитрий</t>
  </si>
  <si>
    <t>Савинов Роман</t>
  </si>
  <si>
    <t>Кобзев М.А.,Гоголев М.Н,</t>
  </si>
  <si>
    <t>Яковлева Евгения</t>
  </si>
  <si>
    <t>Хренова Любовь</t>
  </si>
  <si>
    <t>Волков А.А.</t>
  </si>
  <si>
    <t>Яковлев Е.А.</t>
  </si>
  <si>
    <t>Крупенников В.А., 1к., г.Рыбинск</t>
  </si>
  <si>
    <t>Женихов Ю.Г., 1к., г.Рыбинск</t>
  </si>
  <si>
    <t>14 кг</t>
  </si>
  <si>
    <t>Поваляев Евгений</t>
  </si>
  <si>
    <t>Нескромный О.В.</t>
  </si>
  <si>
    <t>Марков Николай</t>
  </si>
  <si>
    <t>Егоров В.В., Елькин Ю.Г</t>
  </si>
  <si>
    <t>ЯЖДБР</t>
  </si>
  <si>
    <t>Гребенщиков Александр</t>
  </si>
  <si>
    <t>ЯГПУ</t>
  </si>
  <si>
    <t>Соловьев Павел</t>
  </si>
  <si>
    <t>Захаров Владислав</t>
  </si>
  <si>
    <t>Егоров Егор</t>
  </si>
  <si>
    <t>Ярославль</t>
  </si>
  <si>
    <t>Захаров П.С</t>
  </si>
  <si>
    <t>ЯВВУ ПВО</t>
  </si>
  <si>
    <t>св.95</t>
  </si>
  <si>
    <t>св.68</t>
  </si>
  <si>
    <t>Итого</t>
  </si>
  <si>
    <t>Двоеборье(Мужчины)</t>
  </si>
  <si>
    <t>Рывок(Женщины)</t>
  </si>
  <si>
    <t>-</t>
  </si>
  <si>
    <t>+2 юн</t>
  </si>
  <si>
    <t>Командный зачет</t>
  </si>
  <si>
    <t>+КМС</t>
  </si>
  <si>
    <t>+1</t>
  </si>
  <si>
    <t>1</t>
  </si>
  <si>
    <t>2</t>
  </si>
  <si>
    <t>+3</t>
  </si>
  <si>
    <t>3</t>
  </si>
  <si>
    <t>+2</t>
  </si>
  <si>
    <t>+МС</t>
  </si>
  <si>
    <t>20+16</t>
  </si>
  <si>
    <t>20+15+10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</si>
</sst>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2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2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wrapText="1" shrinkToFit="1"/>
    </xf>
    <xf numFmtId="2" fontId="3" fillId="0" borderId="11" xfId="0" applyNumberFormat="1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/>
    </xf>
    <xf numFmtId="0" fontId="0" fillId="0" borderId="0" xfId="0" applyFont="1" applyAlignment="1">
      <alignment horizontal="left" vertical="center"/>
    </xf>
    <xf numFmtId="2" fontId="0" fillId="0" borderId="17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12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2" width="9.125" style="30" customWidth="1"/>
    <col min="3" max="3" width="15.125" style="30" customWidth="1"/>
    <col min="4" max="7" width="9.125" style="30" customWidth="1"/>
    <col min="8" max="8" width="17.625" style="30" customWidth="1"/>
    <col min="9" max="9" width="9.125" style="30" customWidth="1"/>
    <col min="10" max="10" width="10.75390625" style="30" customWidth="1"/>
    <col min="11" max="11" width="9.125" style="30" customWidth="1"/>
    <col min="12" max="12" width="15.375" style="30" customWidth="1"/>
    <col min="13" max="13" width="9.125" style="30" customWidth="1"/>
    <col min="14" max="14" width="9.625" style="30" customWidth="1"/>
    <col min="15" max="15" width="26.75390625" style="30" customWidth="1"/>
    <col min="16" max="16384" width="9.125" style="30" customWidth="1"/>
  </cols>
  <sheetData>
    <row r="1" spans="1:15" ht="15.75">
      <c r="A1" s="20"/>
      <c r="B1" s="196" t="s">
        <v>84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s="29" customFormat="1" ht="15.75">
      <c r="A2" s="31"/>
      <c r="B2" s="196" t="s">
        <v>18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spans="1:15" ht="15.75">
      <c r="A3" s="29"/>
      <c r="B3" s="196" t="s">
        <v>83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3" s="29" customFormat="1" ht="20.25">
      <c r="A4" s="30"/>
      <c r="B4" s="30"/>
      <c r="C4" s="30"/>
      <c r="D4" s="30"/>
      <c r="E4" s="204"/>
      <c r="F4" s="204"/>
      <c r="G4" s="204"/>
      <c r="H4" s="204"/>
      <c r="I4" s="204"/>
      <c r="J4" s="204"/>
      <c r="K4" s="204"/>
      <c r="L4" s="204"/>
      <c r="M4" s="204"/>
    </row>
    <row r="5" spans="1:15" ht="15.75" customHeight="1">
      <c r="A5" s="196" t="s">
        <v>87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5:14" ht="15.75" customHeight="1">
      <c r="E6" s="4"/>
      <c r="F6" s="5"/>
      <c r="G6" s="5"/>
      <c r="H6" s="5"/>
      <c r="I6" s="5"/>
      <c r="J6" s="5"/>
      <c r="K6" s="5"/>
      <c r="L6" s="5"/>
      <c r="M6" s="5"/>
      <c r="N6" s="5"/>
    </row>
    <row r="7" spans="5:14" ht="15.75" customHeight="1">
      <c r="E7" s="201" t="s">
        <v>43</v>
      </c>
      <c r="F7" s="201"/>
      <c r="G7" s="201"/>
      <c r="H7" s="201"/>
      <c r="I7" s="201"/>
      <c r="J7" s="201"/>
      <c r="K7" s="201"/>
      <c r="L7" s="201"/>
      <c r="M7" s="201"/>
      <c r="N7" s="201"/>
    </row>
    <row r="8" spans="1:15" ht="12.75">
      <c r="A8" s="198" t="s">
        <v>85</v>
      </c>
      <c r="B8" s="198"/>
      <c r="C8" s="198"/>
      <c r="D8" s="33"/>
      <c r="E8" s="199" t="s">
        <v>19</v>
      </c>
      <c r="F8" s="199"/>
      <c r="G8" s="199"/>
      <c r="H8" s="199"/>
      <c r="I8" s="199"/>
      <c r="J8" s="199"/>
      <c r="K8" s="199"/>
      <c r="L8" s="199"/>
      <c r="M8" s="199"/>
      <c r="N8" s="199"/>
      <c r="O8" s="200"/>
    </row>
    <row r="9" spans="1:15" ht="12.75">
      <c r="A9" s="198" t="s">
        <v>86</v>
      </c>
      <c r="B9" s="198"/>
      <c r="C9" s="198"/>
      <c r="D9" s="33"/>
      <c r="E9" s="199" t="s">
        <v>0</v>
      </c>
      <c r="F9" s="199"/>
      <c r="G9" s="199"/>
      <c r="H9" s="199"/>
      <c r="I9" s="199"/>
      <c r="J9" s="199"/>
      <c r="K9" s="199"/>
      <c r="L9" s="199"/>
      <c r="M9" s="199"/>
      <c r="N9" s="199"/>
      <c r="O9" s="200"/>
    </row>
    <row r="10" spans="1:15" ht="12.75">
      <c r="A10" s="33"/>
      <c r="B10" s="33"/>
      <c r="C10" s="33"/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27"/>
    </row>
    <row r="11" spans="1:4" ht="12.75">
      <c r="A11" s="202" t="s">
        <v>1</v>
      </c>
      <c r="B11" s="202"/>
      <c r="C11" s="33"/>
      <c r="D11" s="33"/>
    </row>
    <row r="12" spans="1:15" s="32" customFormat="1" ht="12.75">
      <c r="A12" s="14"/>
      <c r="B12" s="19"/>
      <c r="C12" s="19"/>
      <c r="D12" s="14"/>
      <c r="E12" s="14"/>
      <c r="F12" s="14"/>
      <c r="G12" s="14"/>
      <c r="H12" s="12"/>
      <c r="I12" s="14"/>
      <c r="J12" s="14"/>
      <c r="K12" s="14"/>
      <c r="L12" s="14"/>
      <c r="M12" s="14"/>
      <c r="N12" s="43"/>
      <c r="O12" s="20"/>
    </row>
    <row r="13" spans="1:13" ht="15.75">
      <c r="A13" s="29"/>
      <c r="B13" s="29"/>
      <c r="C13" s="29"/>
      <c r="D13" s="187" t="s">
        <v>46</v>
      </c>
      <c r="E13" s="187"/>
      <c r="F13" s="187"/>
      <c r="G13" s="187"/>
      <c r="H13" s="187"/>
      <c r="I13" s="187"/>
      <c r="J13" s="187"/>
      <c r="K13" s="187"/>
      <c r="L13" s="187"/>
      <c r="M13" s="187"/>
    </row>
    <row r="14" spans="1:15" ht="12.75">
      <c r="A14" s="174" t="s">
        <v>34</v>
      </c>
      <c r="B14" s="175"/>
      <c r="C14" s="175"/>
      <c r="D14" s="176"/>
      <c r="E14" s="27"/>
      <c r="F14" s="27"/>
      <c r="G14" s="27"/>
      <c r="H14" s="27"/>
      <c r="I14" s="27"/>
      <c r="J14" s="27"/>
      <c r="K14" s="27"/>
      <c r="L14" s="27"/>
      <c r="M14" s="177" t="s">
        <v>33</v>
      </c>
      <c r="N14" s="177"/>
      <c r="O14" s="177"/>
    </row>
    <row r="15" spans="1:15" ht="15.75">
      <c r="A15" s="8" t="s">
        <v>38</v>
      </c>
      <c r="B15" s="8" t="s">
        <v>39</v>
      </c>
      <c r="C15" s="8" t="s">
        <v>41</v>
      </c>
      <c r="D15" s="26"/>
      <c r="E15" s="27"/>
      <c r="F15" s="27"/>
      <c r="G15" s="27"/>
      <c r="H15" s="27"/>
      <c r="I15" s="27"/>
      <c r="J15" s="27"/>
      <c r="K15" s="27"/>
      <c r="L15" s="27"/>
      <c r="M15" s="8" t="s">
        <v>29</v>
      </c>
      <c r="N15" s="8" t="s">
        <v>30</v>
      </c>
      <c r="O15" s="8" t="s">
        <v>31</v>
      </c>
    </row>
    <row r="16" spans="1:15" ht="15.75">
      <c r="A16" s="8">
        <v>170</v>
      </c>
      <c r="B16" s="8">
        <v>100</v>
      </c>
      <c r="C16" s="8">
        <v>70</v>
      </c>
      <c r="D16" s="26"/>
      <c r="E16" s="27"/>
      <c r="F16" s="27"/>
      <c r="G16" s="27"/>
      <c r="H16" s="27"/>
      <c r="I16" s="27"/>
      <c r="J16" s="27"/>
      <c r="K16" s="27"/>
      <c r="L16" s="27"/>
      <c r="M16" s="8">
        <v>100</v>
      </c>
      <c r="N16" s="8">
        <v>80</v>
      </c>
      <c r="O16" s="8">
        <v>60</v>
      </c>
    </row>
    <row r="18" spans="1:15" ht="27.75" customHeight="1">
      <c r="A18" s="194" t="s">
        <v>3</v>
      </c>
      <c r="B18" s="188" t="s">
        <v>20</v>
      </c>
      <c r="C18" s="189"/>
      <c r="D18" s="190"/>
      <c r="E18" s="178" t="s">
        <v>4</v>
      </c>
      <c r="F18" s="178" t="s">
        <v>5</v>
      </c>
      <c r="G18" s="180" t="s">
        <v>6</v>
      </c>
      <c r="H18" s="180" t="s">
        <v>22</v>
      </c>
      <c r="I18" s="180" t="s">
        <v>7</v>
      </c>
      <c r="J18" s="194" t="s">
        <v>9</v>
      </c>
      <c r="K18" s="194"/>
      <c r="L18" s="195" t="s">
        <v>10</v>
      </c>
      <c r="M18" s="180" t="s">
        <v>8</v>
      </c>
      <c r="N18" s="178" t="s">
        <v>11</v>
      </c>
      <c r="O18" s="183" t="s">
        <v>21</v>
      </c>
    </row>
    <row r="19" spans="1:15" s="70" customFormat="1" ht="14.25" customHeight="1">
      <c r="A19" s="81">
        <v>1</v>
      </c>
      <c r="B19" s="36" t="s">
        <v>58</v>
      </c>
      <c r="C19" s="37"/>
      <c r="D19" s="117" t="s">
        <v>26</v>
      </c>
      <c r="E19" s="117">
        <v>2001</v>
      </c>
      <c r="F19" s="164">
        <v>59</v>
      </c>
      <c r="G19" s="165">
        <v>3</v>
      </c>
      <c r="H19" s="40" t="s">
        <v>55</v>
      </c>
      <c r="I19" s="3">
        <v>79</v>
      </c>
      <c r="J19" s="3">
        <v>108</v>
      </c>
      <c r="K19" s="3">
        <f aca="true" t="shared" si="0" ref="K19:K27">J19/2</f>
        <v>54</v>
      </c>
      <c r="L19" s="125">
        <f aca="true" t="shared" si="1" ref="L19:L27">K19+I19</f>
        <v>133</v>
      </c>
      <c r="M19" s="126">
        <f aca="true" t="shared" si="2" ref="M19:M27">L19*11</f>
        <v>1463</v>
      </c>
      <c r="N19" s="82"/>
      <c r="O19" s="127" t="s">
        <v>59</v>
      </c>
    </row>
    <row r="20" spans="1:15" ht="12.75">
      <c r="A20" s="81">
        <v>2</v>
      </c>
      <c r="B20" s="118" t="s">
        <v>103</v>
      </c>
      <c r="C20" s="65"/>
      <c r="D20" s="79" t="s">
        <v>105</v>
      </c>
      <c r="E20" s="66">
        <v>1996</v>
      </c>
      <c r="F20" s="67">
        <v>63</v>
      </c>
      <c r="G20" s="80" t="s">
        <v>47</v>
      </c>
      <c r="H20" s="3" t="s">
        <v>97</v>
      </c>
      <c r="I20" s="2">
        <v>67</v>
      </c>
      <c r="J20" s="2">
        <v>95</v>
      </c>
      <c r="K20" s="3">
        <f t="shared" si="0"/>
        <v>47.5</v>
      </c>
      <c r="L20" s="125">
        <f t="shared" si="1"/>
        <v>114.5</v>
      </c>
      <c r="M20" s="126">
        <f t="shared" si="2"/>
        <v>1259.5</v>
      </c>
      <c r="N20" s="25"/>
      <c r="O20" s="69"/>
    </row>
    <row r="21" spans="1:15" s="70" customFormat="1" ht="12" customHeight="1">
      <c r="A21" s="81">
        <v>3</v>
      </c>
      <c r="B21" s="118" t="s">
        <v>101</v>
      </c>
      <c r="C21" s="65"/>
      <c r="D21" s="121" t="s">
        <v>105</v>
      </c>
      <c r="E21" s="66">
        <v>1997</v>
      </c>
      <c r="F21" s="67">
        <v>62.8</v>
      </c>
      <c r="G21" s="120" t="s">
        <v>47</v>
      </c>
      <c r="H21" s="3" t="s">
        <v>97</v>
      </c>
      <c r="I21" s="2">
        <v>53</v>
      </c>
      <c r="J21" s="3">
        <v>54</v>
      </c>
      <c r="K21" s="3">
        <f t="shared" si="0"/>
        <v>27</v>
      </c>
      <c r="L21" s="125">
        <f t="shared" si="1"/>
        <v>80</v>
      </c>
      <c r="M21" s="126">
        <f t="shared" si="2"/>
        <v>880</v>
      </c>
      <c r="N21" s="25"/>
      <c r="O21" s="143" t="s">
        <v>182</v>
      </c>
    </row>
    <row r="22" spans="1:15" s="70" customFormat="1" ht="12" customHeight="1">
      <c r="A22" s="81">
        <v>4</v>
      </c>
      <c r="B22" s="118" t="s">
        <v>99</v>
      </c>
      <c r="C22" s="65"/>
      <c r="D22" s="121" t="s">
        <v>105</v>
      </c>
      <c r="E22" s="66">
        <v>1995</v>
      </c>
      <c r="F22" s="67">
        <v>55.6</v>
      </c>
      <c r="G22" s="120" t="s">
        <v>47</v>
      </c>
      <c r="H22" s="3" t="s">
        <v>97</v>
      </c>
      <c r="I22" s="2">
        <v>30</v>
      </c>
      <c r="J22" s="3">
        <v>70</v>
      </c>
      <c r="K22" s="3">
        <f t="shared" si="0"/>
        <v>35</v>
      </c>
      <c r="L22" s="125">
        <f t="shared" si="1"/>
        <v>65</v>
      </c>
      <c r="M22" s="126">
        <f t="shared" si="2"/>
        <v>715</v>
      </c>
      <c r="N22" s="25"/>
      <c r="O22" s="69"/>
    </row>
    <row r="23" spans="1:15" s="70" customFormat="1" ht="12" customHeight="1">
      <c r="A23" s="81">
        <v>5</v>
      </c>
      <c r="B23" s="118" t="s">
        <v>104</v>
      </c>
      <c r="C23" s="65"/>
      <c r="D23" s="121" t="s">
        <v>105</v>
      </c>
      <c r="E23" s="66">
        <v>1997</v>
      </c>
      <c r="F23" s="67">
        <v>60.1</v>
      </c>
      <c r="G23" s="120" t="s">
        <v>47</v>
      </c>
      <c r="H23" s="3" t="s">
        <v>97</v>
      </c>
      <c r="I23" s="2">
        <v>34</v>
      </c>
      <c r="J23" s="3">
        <v>44</v>
      </c>
      <c r="K23" s="3">
        <f t="shared" si="0"/>
        <v>22</v>
      </c>
      <c r="L23" s="125">
        <f t="shared" si="1"/>
        <v>56</v>
      </c>
      <c r="M23" s="126">
        <f t="shared" si="2"/>
        <v>616</v>
      </c>
      <c r="N23" s="25"/>
      <c r="O23" s="69"/>
    </row>
    <row r="24" spans="1:15" s="70" customFormat="1" ht="12" customHeight="1">
      <c r="A24" s="81">
        <v>6</v>
      </c>
      <c r="B24" s="118" t="s">
        <v>102</v>
      </c>
      <c r="C24" s="65"/>
      <c r="D24" s="121" t="s">
        <v>105</v>
      </c>
      <c r="E24" s="66">
        <v>1996</v>
      </c>
      <c r="F24" s="67">
        <v>62.65</v>
      </c>
      <c r="G24" s="120" t="s">
        <v>47</v>
      </c>
      <c r="H24" s="3" t="s">
        <v>97</v>
      </c>
      <c r="I24" s="2">
        <v>24</v>
      </c>
      <c r="J24" s="3">
        <v>52</v>
      </c>
      <c r="K24" s="3">
        <f t="shared" si="0"/>
        <v>26</v>
      </c>
      <c r="L24" s="125">
        <f t="shared" si="1"/>
        <v>50</v>
      </c>
      <c r="M24" s="126">
        <f t="shared" si="2"/>
        <v>550</v>
      </c>
      <c r="N24" s="25"/>
      <c r="O24" s="69"/>
    </row>
    <row r="25" spans="1:15" s="70" customFormat="1" ht="12" customHeight="1">
      <c r="A25" s="81">
        <v>7</v>
      </c>
      <c r="B25" s="118" t="s">
        <v>100</v>
      </c>
      <c r="C25" s="65"/>
      <c r="D25" s="121" t="s">
        <v>105</v>
      </c>
      <c r="E25" s="66">
        <v>1996</v>
      </c>
      <c r="F25" s="67">
        <v>62.15</v>
      </c>
      <c r="G25" s="120" t="s">
        <v>47</v>
      </c>
      <c r="H25" s="3" t="s">
        <v>97</v>
      </c>
      <c r="I25" s="2">
        <v>9</v>
      </c>
      <c r="J25" s="3">
        <v>55</v>
      </c>
      <c r="K25" s="3">
        <f t="shared" si="0"/>
        <v>27.5</v>
      </c>
      <c r="L25" s="125">
        <f t="shared" si="1"/>
        <v>36.5</v>
      </c>
      <c r="M25" s="126">
        <f t="shared" si="2"/>
        <v>401.5</v>
      </c>
      <c r="N25" s="25"/>
      <c r="O25" s="69"/>
    </row>
    <row r="26" spans="1:15" s="70" customFormat="1" ht="12.75">
      <c r="A26" s="81">
        <v>8</v>
      </c>
      <c r="B26" s="119" t="s">
        <v>98</v>
      </c>
      <c r="C26" s="75"/>
      <c r="D26" s="121" t="s">
        <v>105</v>
      </c>
      <c r="E26" s="83">
        <v>1998</v>
      </c>
      <c r="F26" s="73">
        <v>62.95</v>
      </c>
      <c r="G26" s="120" t="s">
        <v>47</v>
      </c>
      <c r="H26" s="3" t="s">
        <v>97</v>
      </c>
      <c r="I26" s="81">
        <v>12</v>
      </c>
      <c r="J26" s="76">
        <v>40</v>
      </c>
      <c r="K26" s="3">
        <f t="shared" si="0"/>
        <v>20</v>
      </c>
      <c r="L26" s="125">
        <f t="shared" si="1"/>
        <v>32</v>
      </c>
      <c r="M26" s="126">
        <f t="shared" si="2"/>
        <v>352</v>
      </c>
      <c r="N26" s="9"/>
      <c r="O26" s="71"/>
    </row>
    <row r="27" spans="1:15" s="70" customFormat="1" ht="12" customHeight="1">
      <c r="A27" s="81">
        <v>9</v>
      </c>
      <c r="B27" s="118" t="s">
        <v>96</v>
      </c>
      <c r="C27" s="65"/>
      <c r="D27" s="160" t="s">
        <v>105</v>
      </c>
      <c r="E27" s="66">
        <v>1998</v>
      </c>
      <c r="F27" s="67">
        <v>61.5</v>
      </c>
      <c r="G27" s="80" t="s">
        <v>47</v>
      </c>
      <c r="H27" s="3" t="s">
        <v>97</v>
      </c>
      <c r="I27" s="2">
        <v>0</v>
      </c>
      <c r="J27" s="3">
        <v>0</v>
      </c>
      <c r="K27" s="3">
        <f t="shared" si="0"/>
        <v>0</v>
      </c>
      <c r="L27" s="125">
        <f t="shared" si="1"/>
        <v>0</v>
      </c>
      <c r="M27" s="126">
        <f t="shared" si="2"/>
        <v>0</v>
      </c>
      <c r="N27" s="25"/>
      <c r="O27" s="69"/>
    </row>
    <row r="29" spans="1:13" s="29" customFormat="1" ht="15.75">
      <c r="A29" s="30"/>
      <c r="B29" s="30"/>
      <c r="C29" s="30"/>
      <c r="D29" s="196" t="s">
        <v>17</v>
      </c>
      <c r="E29" s="197"/>
      <c r="F29" s="197"/>
      <c r="G29" s="197"/>
      <c r="H29" s="197"/>
      <c r="I29" s="197"/>
      <c r="J29" s="197"/>
      <c r="K29" s="197"/>
      <c r="L29" s="197"/>
      <c r="M29" s="197"/>
    </row>
    <row r="30" spans="1:15" ht="12.75">
      <c r="A30" s="174" t="s">
        <v>34</v>
      </c>
      <c r="B30" s="175"/>
      <c r="C30" s="175"/>
      <c r="D30" s="176"/>
      <c r="E30" s="27"/>
      <c r="F30" s="27"/>
      <c r="G30" s="27"/>
      <c r="H30" s="27"/>
      <c r="I30" s="27"/>
      <c r="J30" s="27"/>
      <c r="K30" s="27"/>
      <c r="L30" s="27"/>
      <c r="M30" s="177" t="s">
        <v>33</v>
      </c>
      <c r="N30" s="177"/>
      <c r="O30" s="177"/>
    </row>
    <row r="31" spans="1:15" ht="15.75">
      <c r="A31" s="8" t="s">
        <v>38</v>
      </c>
      <c r="B31" s="8" t="s">
        <v>39</v>
      </c>
      <c r="C31" s="8" t="s">
        <v>41</v>
      </c>
      <c r="D31" s="26"/>
      <c r="E31" s="27"/>
      <c r="F31" s="27"/>
      <c r="G31" s="27"/>
      <c r="H31" s="27"/>
      <c r="I31" s="27"/>
      <c r="J31" s="27"/>
      <c r="K31" s="27"/>
      <c r="L31" s="27"/>
      <c r="M31" s="8" t="s">
        <v>29</v>
      </c>
      <c r="N31" s="8" t="s">
        <v>30</v>
      </c>
      <c r="O31" s="8" t="s">
        <v>31</v>
      </c>
    </row>
    <row r="32" spans="1:15" ht="15.75">
      <c r="A32" s="8">
        <v>185</v>
      </c>
      <c r="B32" s="8">
        <v>115</v>
      </c>
      <c r="C32" s="8">
        <v>78</v>
      </c>
      <c r="D32" s="26"/>
      <c r="E32" s="27"/>
      <c r="F32" s="27"/>
      <c r="G32" s="27"/>
      <c r="H32" s="27"/>
      <c r="I32" s="27"/>
      <c r="J32" s="27"/>
      <c r="K32" s="27"/>
      <c r="L32" s="27"/>
      <c r="M32" s="8">
        <v>110</v>
      </c>
      <c r="N32" s="8">
        <v>90</v>
      </c>
      <c r="O32" s="8">
        <v>65</v>
      </c>
    </row>
    <row r="33" spans="1:15" s="29" customFormat="1" ht="15.75">
      <c r="A33" s="52"/>
      <c r="B33" s="52"/>
      <c r="C33" s="52"/>
      <c r="D33" s="6"/>
      <c r="E33" s="53"/>
      <c r="F33" s="53"/>
      <c r="G33" s="53"/>
      <c r="H33" s="53"/>
      <c r="I33" s="53"/>
      <c r="J33" s="53"/>
      <c r="K33" s="53"/>
      <c r="L33" s="53"/>
      <c r="M33" s="54"/>
      <c r="N33" s="54"/>
      <c r="O33" s="54"/>
    </row>
    <row r="34" spans="1:15" ht="26.25" customHeight="1">
      <c r="A34" s="194" t="s">
        <v>3</v>
      </c>
      <c r="B34" s="188" t="s">
        <v>20</v>
      </c>
      <c r="C34" s="189"/>
      <c r="D34" s="190"/>
      <c r="E34" s="178" t="s">
        <v>4</v>
      </c>
      <c r="F34" s="178" t="s">
        <v>5</v>
      </c>
      <c r="G34" s="180" t="s">
        <v>6</v>
      </c>
      <c r="H34" s="180" t="s">
        <v>22</v>
      </c>
      <c r="I34" s="180" t="s">
        <v>7</v>
      </c>
      <c r="J34" s="188" t="s">
        <v>9</v>
      </c>
      <c r="K34" s="190"/>
      <c r="L34" s="195" t="s">
        <v>10</v>
      </c>
      <c r="M34" s="180" t="s">
        <v>8</v>
      </c>
      <c r="N34" s="178" t="s">
        <v>11</v>
      </c>
      <c r="O34" s="183" t="s">
        <v>21</v>
      </c>
    </row>
    <row r="35" spans="1:15" ht="12.75">
      <c r="A35" s="81">
        <v>1</v>
      </c>
      <c r="B35" s="122" t="s">
        <v>28</v>
      </c>
      <c r="C35" s="123"/>
      <c r="D35" s="76" t="s">
        <v>37</v>
      </c>
      <c r="E35" s="76">
        <v>1998</v>
      </c>
      <c r="F35" s="124">
        <v>67.6</v>
      </c>
      <c r="G35" s="76" t="s">
        <v>39</v>
      </c>
      <c r="H35" s="80" t="s">
        <v>177</v>
      </c>
      <c r="I35" s="76">
        <v>52</v>
      </c>
      <c r="J35" s="76">
        <v>165</v>
      </c>
      <c r="K35" s="3">
        <f aca="true" t="shared" si="3" ref="K35:K45">J35/2</f>
        <v>82.5</v>
      </c>
      <c r="L35" s="125">
        <f aca="true" t="shared" si="4" ref="L35:L45">K35+I35</f>
        <v>134.5</v>
      </c>
      <c r="M35" s="126">
        <f>L35*22</f>
        <v>2959</v>
      </c>
      <c r="N35" s="82" t="s">
        <v>39</v>
      </c>
      <c r="O35" s="127" t="s">
        <v>27</v>
      </c>
    </row>
    <row r="36" spans="1:15" s="70" customFormat="1" ht="12.75">
      <c r="A36" s="81">
        <v>2</v>
      </c>
      <c r="B36" s="118" t="s">
        <v>110</v>
      </c>
      <c r="C36" s="65"/>
      <c r="D36" s="121" t="s">
        <v>105</v>
      </c>
      <c r="E36" s="66">
        <v>1997</v>
      </c>
      <c r="F36" s="67">
        <v>67.4</v>
      </c>
      <c r="G36" s="120" t="s">
        <v>47</v>
      </c>
      <c r="H36" s="3" t="s">
        <v>97</v>
      </c>
      <c r="I36" s="2">
        <v>84</v>
      </c>
      <c r="J36" s="3">
        <v>79</v>
      </c>
      <c r="K36" s="3">
        <f t="shared" si="3"/>
        <v>39.5</v>
      </c>
      <c r="L36" s="125">
        <f t="shared" si="4"/>
        <v>123.5</v>
      </c>
      <c r="M36" s="126">
        <f>L36*11</f>
        <v>1358.5</v>
      </c>
      <c r="N36" s="25" t="s">
        <v>193</v>
      </c>
      <c r="O36" s="69" t="s">
        <v>182</v>
      </c>
    </row>
    <row r="37" spans="1:15" s="70" customFormat="1" ht="12.75">
      <c r="A37" s="81">
        <v>3</v>
      </c>
      <c r="B37" s="118" t="s">
        <v>111</v>
      </c>
      <c r="C37" s="65"/>
      <c r="D37" s="166" t="s">
        <v>37</v>
      </c>
      <c r="E37" s="66">
        <v>1995</v>
      </c>
      <c r="F37" s="67">
        <v>63.4</v>
      </c>
      <c r="G37" s="120" t="s">
        <v>47</v>
      </c>
      <c r="H37" s="3" t="s">
        <v>97</v>
      </c>
      <c r="I37" s="2">
        <v>40</v>
      </c>
      <c r="J37" s="3">
        <v>40</v>
      </c>
      <c r="K37" s="3">
        <f t="shared" si="3"/>
        <v>20</v>
      </c>
      <c r="L37" s="125">
        <f t="shared" si="4"/>
        <v>60</v>
      </c>
      <c r="M37" s="126">
        <f>L37*22</f>
        <v>1320</v>
      </c>
      <c r="N37" s="25" t="s">
        <v>189</v>
      </c>
      <c r="O37" s="69"/>
    </row>
    <row r="38" spans="1:15" s="70" customFormat="1" ht="12.75">
      <c r="A38" s="81">
        <v>4</v>
      </c>
      <c r="B38" s="64" t="s">
        <v>176</v>
      </c>
      <c r="C38" s="65"/>
      <c r="D38" s="88" t="s">
        <v>105</v>
      </c>
      <c r="E38" s="66">
        <v>1997</v>
      </c>
      <c r="F38" s="67">
        <v>65.6</v>
      </c>
      <c r="G38" s="161">
        <v>1</v>
      </c>
      <c r="H38" s="3" t="s">
        <v>177</v>
      </c>
      <c r="I38" s="2">
        <v>39</v>
      </c>
      <c r="J38" s="3">
        <v>100</v>
      </c>
      <c r="K38" s="3">
        <f t="shared" si="3"/>
        <v>50</v>
      </c>
      <c r="L38" s="125">
        <f t="shared" si="4"/>
        <v>89</v>
      </c>
      <c r="M38" s="126">
        <f aca="true" t="shared" si="5" ref="M38:M45">L38*11</f>
        <v>979</v>
      </c>
      <c r="N38" s="25" t="s">
        <v>197</v>
      </c>
      <c r="O38" s="69"/>
    </row>
    <row r="39" spans="1:15" s="70" customFormat="1" ht="12.75">
      <c r="A39" s="81">
        <v>5</v>
      </c>
      <c r="B39" s="118" t="s">
        <v>108</v>
      </c>
      <c r="C39" s="65"/>
      <c r="D39" s="121" t="s">
        <v>105</v>
      </c>
      <c r="E39" s="66">
        <v>1993</v>
      </c>
      <c r="F39" s="67">
        <v>63.8</v>
      </c>
      <c r="G39" s="120" t="s">
        <v>47</v>
      </c>
      <c r="H39" s="3" t="s">
        <v>97</v>
      </c>
      <c r="I39" s="2">
        <v>50</v>
      </c>
      <c r="J39" s="3">
        <v>66</v>
      </c>
      <c r="K39" s="3">
        <f t="shared" si="3"/>
        <v>33</v>
      </c>
      <c r="L39" s="125">
        <f t="shared" si="4"/>
        <v>83</v>
      </c>
      <c r="M39" s="126">
        <f t="shared" si="5"/>
        <v>913</v>
      </c>
      <c r="N39" s="25" t="s">
        <v>196</v>
      </c>
      <c r="O39" s="69"/>
    </row>
    <row r="40" spans="1:15" s="70" customFormat="1" ht="12.75">
      <c r="A40" s="81">
        <v>6</v>
      </c>
      <c r="B40" s="118" t="s">
        <v>113</v>
      </c>
      <c r="C40" s="65"/>
      <c r="D40" s="121" t="s">
        <v>105</v>
      </c>
      <c r="E40" s="66">
        <v>1996</v>
      </c>
      <c r="F40" s="67">
        <v>64.75</v>
      </c>
      <c r="G40" s="120" t="s">
        <v>47</v>
      </c>
      <c r="H40" s="3" t="s">
        <v>97</v>
      </c>
      <c r="I40" s="2">
        <v>42</v>
      </c>
      <c r="J40" s="3">
        <v>62</v>
      </c>
      <c r="K40" s="3">
        <f t="shared" si="3"/>
        <v>31</v>
      </c>
      <c r="L40" s="125">
        <f t="shared" si="4"/>
        <v>73</v>
      </c>
      <c r="M40" s="126">
        <f t="shared" si="5"/>
        <v>803</v>
      </c>
      <c r="N40" s="25" t="s">
        <v>196</v>
      </c>
      <c r="O40" s="69"/>
    </row>
    <row r="41" spans="1:15" s="70" customFormat="1" ht="12.75">
      <c r="A41" s="81">
        <v>7</v>
      </c>
      <c r="B41" s="118" t="s">
        <v>112</v>
      </c>
      <c r="C41" s="65"/>
      <c r="D41" s="160" t="s">
        <v>105</v>
      </c>
      <c r="E41" s="66">
        <v>1996</v>
      </c>
      <c r="F41" s="67">
        <v>63.8</v>
      </c>
      <c r="G41" s="120" t="s">
        <v>47</v>
      </c>
      <c r="H41" s="3" t="s">
        <v>97</v>
      </c>
      <c r="I41" s="2">
        <v>25</v>
      </c>
      <c r="J41" s="3">
        <v>81</v>
      </c>
      <c r="K41" s="3">
        <f t="shared" si="3"/>
        <v>40.5</v>
      </c>
      <c r="L41" s="125">
        <f t="shared" si="4"/>
        <v>65.5</v>
      </c>
      <c r="M41" s="126">
        <f t="shared" si="5"/>
        <v>720.5</v>
      </c>
      <c r="N41" s="25" t="s">
        <v>196</v>
      </c>
      <c r="O41" s="69"/>
    </row>
    <row r="42" spans="1:15" s="70" customFormat="1" ht="12.75">
      <c r="A42" s="81">
        <v>8</v>
      </c>
      <c r="B42" s="118" t="s">
        <v>109</v>
      </c>
      <c r="C42" s="65"/>
      <c r="D42" s="121" t="s">
        <v>105</v>
      </c>
      <c r="E42" s="66">
        <v>1996</v>
      </c>
      <c r="F42" s="67">
        <v>65.75</v>
      </c>
      <c r="G42" s="120" t="s">
        <v>47</v>
      </c>
      <c r="H42" s="3" t="s">
        <v>97</v>
      </c>
      <c r="I42" s="2">
        <v>17</v>
      </c>
      <c r="J42" s="3">
        <v>79</v>
      </c>
      <c r="K42" s="3">
        <f t="shared" si="3"/>
        <v>39.5</v>
      </c>
      <c r="L42" s="125">
        <f t="shared" si="4"/>
        <v>56.5</v>
      </c>
      <c r="M42" s="126">
        <f t="shared" si="5"/>
        <v>621.5</v>
      </c>
      <c r="N42" s="25" t="s">
        <v>189</v>
      </c>
      <c r="O42" s="69"/>
    </row>
    <row r="43" spans="1:15" s="70" customFormat="1" ht="12" customHeight="1">
      <c r="A43" s="81">
        <v>9</v>
      </c>
      <c r="B43" s="64" t="s">
        <v>180</v>
      </c>
      <c r="C43" s="65"/>
      <c r="D43" s="88" t="s">
        <v>105</v>
      </c>
      <c r="E43" s="66">
        <v>1990</v>
      </c>
      <c r="F43" s="67">
        <v>67.8</v>
      </c>
      <c r="G43" s="161" t="s">
        <v>47</v>
      </c>
      <c r="H43" s="3" t="s">
        <v>177</v>
      </c>
      <c r="I43" s="2">
        <v>20</v>
      </c>
      <c r="J43" s="3">
        <v>61</v>
      </c>
      <c r="K43" s="3">
        <f t="shared" si="3"/>
        <v>30.5</v>
      </c>
      <c r="L43" s="125">
        <f t="shared" si="4"/>
        <v>50.5</v>
      </c>
      <c r="M43" s="126">
        <f t="shared" si="5"/>
        <v>555.5</v>
      </c>
      <c r="N43" s="25" t="s">
        <v>189</v>
      </c>
      <c r="O43" s="69"/>
    </row>
    <row r="44" spans="1:15" s="70" customFormat="1" ht="12" customHeight="1">
      <c r="A44" s="81">
        <v>10</v>
      </c>
      <c r="B44" s="118" t="s">
        <v>106</v>
      </c>
      <c r="C44" s="65"/>
      <c r="D44" s="121" t="s">
        <v>105</v>
      </c>
      <c r="E44" s="66">
        <v>1997</v>
      </c>
      <c r="F44" s="67">
        <v>66</v>
      </c>
      <c r="G44" s="120" t="s">
        <v>47</v>
      </c>
      <c r="H44" s="2" t="s">
        <v>97</v>
      </c>
      <c r="I44" s="2">
        <v>11</v>
      </c>
      <c r="J44" s="3">
        <v>34</v>
      </c>
      <c r="K44" s="3">
        <f t="shared" si="3"/>
        <v>17</v>
      </c>
      <c r="L44" s="125">
        <f t="shared" si="4"/>
        <v>28</v>
      </c>
      <c r="M44" s="126">
        <f t="shared" si="5"/>
        <v>308</v>
      </c>
      <c r="N44" s="25" t="s">
        <v>189</v>
      </c>
      <c r="O44" s="69"/>
    </row>
    <row r="45" spans="1:15" s="70" customFormat="1" ht="12.75">
      <c r="A45" s="81">
        <v>11</v>
      </c>
      <c r="B45" s="118" t="s">
        <v>107</v>
      </c>
      <c r="C45" s="65"/>
      <c r="D45" s="160" t="s">
        <v>105</v>
      </c>
      <c r="E45" s="66">
        <v>1992</v>
      </c>
      <c r="F45" s="67">
        <v>65.5</v>
      </c>
      <c r="G45" s="80" t="s">
        <v>47</v>
      </c>
      <c r="H45" s="2" t="s">
        <v>97</v>
      </c>
      <c r="I45" s="2">
        <v>2</v>
      </c>
      <c r="J45" s="3">
        <v>36</v>
      </c>
      <c r="K45" s="3">
        <f t="shared" si="3"/>
        <v>18</v>
      </c>
      <c r="L45" s="125">
        <f t="shared" si="4"/>
        <v>20</v>
      </c>
      <c r="M45" s="126">
        <f t="shared" si="5"/>
        <v>220</v>
      </c>
      <c r="N45" s="25" t="s">
        <v>189</v>
      </c>
      <c r="O45" s="69"/>
    </row>
    <row r="46" spans="1:15" s="29" customFormat="1" ht="12.75">
      <c r="A46" s="55"/>
      <c r="B46" s="56"/>
      <c r="C46" s="56"/>
      <c r="D46" s="31"/>
      <c r="E46" s="57"/>
      <c r="F46" s="58"/>
      <c r="G46" s="57"/>
      <c r="H46" s="12"/>
      <c r="I46" s="12"/>
      <c r="J46" s="12"/>
      <c r="K46" s="12"/>
      <c r="L46" s="13"/>
      <c r="M46" s="12"/>
      <c r="N46" s="43"/>
      <c r="O46" s="20"/>
    </row>
    <row r="47" spans="1:13" ht="15.75">
      <c r="A47" s="29"/>
      <c r="B47" s="29"/>
      <c r="C47" s="29"/>
      <c r="D47" s="187" t="s">
        <v>16</v>
      </c>
      <c r="E47" s="187"/>
      <c r="F47" s="187"/>
      <c r="G47" s="187"/>
      <c r="H47" s="187"/>
      <c r="I47" s="187"/>
      <c r="J47" s="187"/>
      <c r="K47" s="187"/>
      <c r="L47" s="187"/>
      <c r="M47" s="187"/>
    </row>
    <row r="48" spans="1:15" ht="12.75">
      <c r="A48" s="174" t="s">
        <v>34</v>
      </c>
      <c r="B48" s="175"/>
      <c r="C48" s="175"/>
      <c r="D48" s="176"/>
      <c r="E48" s="27"/>
      <c r="F48" s="27"/>
      <c r="G48" s="27"/>
      <c r="H48" s="27"/>
      <c r="I48" s="27"/>
      <c r="J48" s="27"/>
      <c r="K48" s="27"/>
      <c r="L48" s="27"/>
      <c r="M48" s="177" t="s">
        <v>33</v>
      </c>
      <c r="N48" s="177"/>
      <c r="O48" s="177"/>
    </row>
    <row r="49" spans="1:15" ht="15.75">
      <c r="A49" s="8" t="s">
        <v>38</v>
      </c>
      <c r="B49" s="8" t="s">
        <v>39</v>
      </c>
      <c r="C49" s="8" t="s">
        <v>41</v>
      </c>
      <c r="D49" s="26"/>
      <c r="E49" s="27"/>
      <c r="F49" s="27"/>
      <c r="G49" s="27"/>
      <c r="H49" s="27"/>
      <c r="I49" s="27"/>
      <c r="J49" s="27"/>
      <c r="K49" s="27"/>
      <c r="L49" s="27"/>
      <c r="M49" s="8" t="s">
        <v>29</v>
      </c>
      <c r="N49" s="8" t="s">
        <v>30</v>
      </c>
      <c r="O49" s="8" t="s">
        <v>31</v>
      </c>
    </row>
    <row r="50" spans="1:15" ht="15.75">
      <c r="A50" s="8">
        <v>195</v>
      </c>
      <c r="B50" s="8">
        <v>130</v>
      </c>
      <c r="C50" s="8">
        <v>86</v>
      </c>
      <c r="D50" s="26"/>
      <c r="E50" s="27"/>
      <c r="F50" s="27"/>
      <c r="G50" s="27"/>
      <c r="H50" s="27"/>
      <c r="I50" s="27"/>
      <c r="J50" s="27"/>
      <c r="K50" s="27"/>
      <c r="L50" s="27"/>
      <c r="M50" s="8">
        <v>120</v>
      </c>
      <c r="N50" s="8">
        <v>95</v>
      </c>
      <c r="O50" s="8">
        <v>70</v>
      </c>
    </row>
    <row r="52" spans="1:15" ht="12.75">
      <c r="A52" s="180" t="s">
        <v>3</v>
      </c>
      <c r="B52" s="188" t="s">
        <v>20</v>
      </c>
      <c r="C52" s="189"/>
      <c r="D52" s="190"/>
      <c r="E52" s="178" t="s">
        <v>4</v>
      </c>
      <c r="F52" s="178" t="s">
        <v>5</v>
      </c>
      <c r="G52" s="180" t="s">
        <v>6</v>
      </c>
      <c r="H52" s="180" t="s">
        <v>22</v>
      </c>
      <c r="I52" s="180" t="s">
        <v>7</v>
      </c>
      <c r="J52" s="185" t="s">
        <v>9</v>
      </c>
      <c r="K52" s="186"/>
      <c r="L52" s="178" t="s">
        <v>10</v>
      </c>
      <c r="M52" s="180" t="s">
        <v>8</v>
      </c>
      <c r="N52" s="178" t="s">
        <v>11</v>
      </c>
      <c r="O52" s="183" t="s">
        <v>21</v>
      </c>
    </row>
    <row r="53" spans="1:15" ht="12.75">
      <c r="A53" s="181"/>
      <c r="B53" s="191"/>
      <c r="C53" s="192"/>
      <c r="D53" s="193"/>
      <c r="E53" s="179"/>
      <c r="F53" s="179"/>
      <c r="G53" s="181"/>
      <c r="H53" s="181"/>
      <c r="I53" s="181"/>
      <c r="J53" s="1" t="s">
        <v>12</v>
      </c>
      <c r="K53" s="1" t="s">
        <v>13</v>
      </c>
      <c r="L53" s="179"/>
      <c r="M53" s="181"/>
      <c r="N53" s="182"/>
      <c r="O53" s="184"/>
    </row>
    <row r="54" spans="1:15" ht="12.75">
      <c r="A54" s="81">
        <v>1</v>
      </c>
      <c r="B54" s="36" t="s">
        <v>57</v>
      </c>
      <c r="C54" s="37"/>
      <c r="D54" s="38" t="s">
        <v>37</v>
      </c>
      <c r="E54" s="38">
        <v>1984</v>
      </c>
      <c r="F54" s="130">
        <v>73</v>
      </c>
      <c r="G54" s="47" t="s">
        <v>39</v>
      </c>
      <c r="H54" s="47" t="s">
        <v>175</v>
      </c>
      <c r="I54" s="81">
        <v>109</v>
      </c>
      <c r="J54" s="76">
        <v>155</v>
      </c>
      <c r="K54" s="3">
        <f aca="true" t="shared" si="6" ref="K54:K63">J54/2</f>
        <v>77.5</v>
      </c>
      <c r="L54" s="125">
        <f aca="true" t="shared" si="7" ref="L54:L63">K54+I54</f>
        <v>186.5</v>
      </c>
      <c r="M54" s="126">
        <f>L54*22</f>
        <v>4103</v>
      </c>
      <c r="N54" s="25" t="s">
        <v>39</v>
      </c>
      <c r="O54" s="127" t="s">
        <v>27</v>
      </c>
    </row>
    <row r="55" spans="1:15" ht="12.75">
      <c r="A55" s="81">
        <v>2</v>
      </c>
      <c r="B55" s="36" t="s">
        <v>124</v>
      </c>
      <c r="C55" s="37"/>
      <c r="D55" s="121" t="s">
        <v>105</v>
      </c>
      <c r="E55" s="38">
        <v>1997</v>
      </c>
      <c r="F55" s="130">
        <v>72.9</v>
      </c>
      <c r="G55" s="120" t="s">
        <v>47</v>
      </c>
      <c r="H55" s="3" t="s">
        <v>97</v>
      </c>
      <c r="I55" s="81">
        <v>132</v>
      </c>
      <c r="J55" s="76">
        <v>115</v>
      </c>
      <c r="K55" s="3">
        <f t="shared" si="6"/>
        <v>57.5</v>
      </c>
      <c r="L55" s="125">
        <f t="shared" si="7"/>
        <v>189.5</v>
      </c>
      <c r="M55" s="126">
        <f aca="true" t="shared" si="8" ref="M55:M63">L55*11</f>
        <v>2084.5</v>
      </c>
      <c r="N55" s="25" t="s">
        <v>193</v>
      </c>
      <c r="O55" s="41" t="s">
        <v>182</v>
      </c>
    </row>
    <row r="56" spans="1:15" ht="12.75">
      <c r="A56" s="81">
        <v>3</v>
      </c>
      <c r="B56" s="36" t="s">
        <v>127</v>
      </c>
      <c r="C56" s="37"/>
      <c r="D56" s="121" t="s">
        <v>105</v>
      </c>
      <c r="E56" s="38">
        <v>1997</v>
      </c>
      <c r="F56" s="39">
        <v>71.8</v>
      </c>
      <c r="G56" s="120" t="s">
        <v>47</v>
      </c>
      <c r="H56" s="3" t="s">
        <v>97</v>
      </c>
      <c r="I56" s="2">
        <v>90</v>
      </c>
      <c r="J56" s="3">
        <v>86</v>
      </c>
      <c r="K56" s="3">
        <f t="shared" si="6"/>
        <v>43</v>
      </c>
      <c r="L56" s="125">
        <f t="shared" si="7"/>
        <v>133</v>
      </c>
      <c r="M56" s="126">
        <f t="shared" si="8"/>
        <v>1463</v>
      </c>
      <c r="N56" s="25" t="s">
        <v>193</v>
      </c>
      <c r="O56" s="41"/>
    </row>
    <row r="57" spans="1:15" ht="12.75">
      <c r="A57" s="81">
        <v>4</v>
      </c>
      <c r="B57" s="36" t="s">
        <v>126</v>
      </c>
      <c r="C57" s="37"/>
      <c r="D57" s="121" t="s">
        <v>105</v>
      </c>
      <c r="E57" s="38">
        <v>1997</v>
      </c>
      <c r="F57" s="130">
        <v>72.15</v>
      </c>
      <c r="G57" s="120" t="s">
        <v>47</v>
      </c>
      <c r="H57" s="3" t="s">
        <v>97</v>
      </c>
      <c r="I57" s="81">
        <v>45</v>
      </c>
      <c r="J57" s="76">
        <v>69</v>
      </c>
      <c r="K57" s="3">
        <f t="shared" si="6"/>
        <v>34.5</v>
      </c>
      <c r="L57" s="125">
        <f t="shared" si="7"/>
        <v>79.5</v>
      </c>
      <c r="M57" s="126">
        <f t="shared" si="8"/>
        <v>874.5</v>
      </c>
      <c r="N57" s="25" t="s">
        <v>196</v>
      </c>
      <c r="O57" s="41"/>
    </row>
    <row r="58" spans="1:15" ht="12.75">
      <c r="A58" s="81">
        <v>5</v>
      </c>
      <c r="B58" s="157" t="s">
        <v>178</v>
      </c>
      <c r="C58" s="158"/>
      <c r="D58" s="88" t="s">
        <v>105</v>
      </c>
      <c r="E58" s="159">
        <v>1994</v>
      </c>
      <c r="F58" s="67">
        <v>69.5</v>
      </c>
      <c r="G58" s="161">
        <v>3</v>
      </c>
      <c r="H58" s="3" t="s">
        <v>177</v>
      </c>
      <c r="I58" s="2">
        <v>35</v>
      </c>
      <c r="J58" s="3">
        <v>80</v>
      </c>
      <c r="K58" s="3">
        <f t="shared" si="6"/>
        <v>40</v>
      </c>
      <c r="L58" s="125">
        <f t="shared" si="7"/>
        <v>75</v>
      </c>
      <c r="M58" s="126">
        <f t="shared" si="8"/>
        <v>825</v>
      </c>
      <c r="N58" s="25" t="s">
        <v>197</v>
      </c>
      <c r="O58" s="69"/>
    </row>
    <row r="59" spans="1:15" ht="12.75">
      <c r="A59" s="81">
        <v>6</v>
      </c>
      <c r="B59" s="36" t="s">
        <v>129</v>
      </c>
      <c r="C59" s="37"/>
      <c r="D59" s="121" t="s">
        <v>105</v>
      </c>
      <c r="E59" s="38">
        <v>1991</v>
      </c>
      <c r="F59" s="39">
        <v>68.65</v>
      </c>
      <c r="G59" s="120" t="s">
        <v>47</v>
      </c>
      <c r="H59" s="3" t="s">
        <v>97</v>
      </c>
      <c r="I59" s="2">
        <v>40</v>
      </c>
      <c r="J59" s="3">
        <v>60</v>
      </c>
      <c r="K59" s="3">
        <f t="shared" si="6"/>
        <v>30</v>
      </c>
      <c r="L59" s="125">
        <f t="shared" si="7"/>
        <v>70</v>
      </c>
      <c r="M59" s="126">
        <f t="shared" si="8"/>
        <v>770</v>
      </c>
      <c r="N59" s="25" t="s">
        <v>196</v>
      </c>
      <c r="O59" s="41"/>
    </row>
    <row r="60" spans="1:15" ht="12.75">
      <c r="A60" s="81">
        <v>7</v>
      </c>
      <c r="B60" s="36" t="s">
        <v>125</v>
      </c>
      <c r="C60" s="37"/>
      <c r="D60" s="121" t="s">
        <v>105</v>
      </c>
      <c r="E60" s="38">
        <v>1997</v>
      </c>
      <c r="F60" s="130">
        <v>68.9</v>
      </c>
      <c r="G60" s="120" t="s">
        <v>47</v>
      </c>
      <c r="H60" s="3" t="s">
        <v>97</v>
      </c>
      <c r="I60" s="81">
        <v>28</v>
      </c>
      <c r="J60" s="76">
        <v>68</v>
      </c>
      <c r="K60" s="3">
        <f t="shared" si="6"/>
        <v>34</v>
      </c>
      <c r="L60" s="125">
        <f t="shared" si="7"/>
        <v>62</v>
      </c>
      <c r="M60" s="126">
        <f t="shared" si="8"/>
        <v>682</v>
      </c>
      <c r="N60" s="25" t="s">
        <v>189</v>
      </c>
      <c r="O60" s="41"/>
    </row>
    <row r="61" spans="1:15" ht="12.75">
      <c r="A61" s="81">
        <v>8</v>
      </c>
      <c r="B61" s="36" t="s">
        <v>123</v>
      </c>
      <c r="C61" s="37"/>
      <c r="D61" s="121" t="s">
        <v>105</v>
      </c>
      <c r="E61" s="38">
        <v>1997</v>
      </c>
      <c r="F61" s="130">
        <v>71.55</v>
      </c>
      <c r="G61" s="120" t="s">
        <v>47</v>
      </c>
      <c r="H61" s="3" t="s">
        <v>97</v>
      </c>
      <c r="I61" s="81">
        <v>21</v>
      </c>
      <c r="J61" s="76">
        <v>70</v>
      </c>
      <c r="K61" s="3">
        <f t="shared" si="6"/>
        <v>35</v>
      </c>
      <c r="L61" s="125">
        <f t="shared" si="7"/>
        <v>56</v>
      </c>
      <c r="M61" s="126">
        <f t="shared" si="8"/>
        <v>616</v>
      </c>
      <c r="N61" s="25" t="s">
        <v>189</v>
      </c>
      <c r="O61" s="41"/>
    </row>
    <row r="62" spans="1:15" ht="12.75">
      <c r="A62" s="81">
        <v>9</v>
      </c>
      <c r="B62" s="36" t="s">
        <v>128</v>
      </c>
      <c r="C62" s="37"/>
      <c r="D62" s="121" t="s">
        <v>105</v>
      </c>
      <c r="E62" s="38">
        <v>1997</v>
      </c>
      <c r="F62" s="39">
        <v>71.4</v>
      </c>
      <c r="G62" s="120" t="s">
        <v>47</v>
      </c>
      <c r="H62" s="3" t="s">
        <v>97</v>
      </c>
      <c r="I62" s="2">
        <v>14</v>
      </c>
      <c r="J62" s="3">
        <v>70</v>
      </c>
      <c r="K62" s="3">
        <f t="shared" si="6"/>
        <v>35</v>
      </c>
      <c r="L62" s="125">
        <f t="shared" si="7"/>
        <v>49</v>
      </c>
      <c r="M62" s="126">
        <f t="shared" si="8"/>
        <v>539</v>
      </c>
      <c r="N62" s="25" t="s">
        <v>189</v>
      </c>
      <c r="O62" s="41"/>
    </row>
    <row r="63" spans="1:15" s="70" customFormat="1" ht="12.75">
      <c r="A63" s="81">
        <v>10</v>
      </c>
      <c r="B63" s="36" t="s">
        <v>122</v>
      </c>
      <c r="C63" s="37"/>
      <c r="D63" s="79" t="s">
        <v>105</v>
      </c>
      <c r="E63" s="38">
        <v>1999</v>
      </c>
      <c r="F63" s="130">
        <v>71.2</v>
      </c>
      <c r="G63" s="80" t="s">
        <v>47</v>
      </c>
      <c r="H63" s="2" t="s">
        <v>97</v>
      </c>
      <c r="I63" s="81">
        <v>0</v>
      </c>
      <c r="J63" s="76">
        <v>0</v>
      </c>
      <c r="K63" s="3">
        <f t="shared" si="6"/>
        <v>0</v>
      </c>
      <c r="L63" s="125">
        <f t="shared" si="7"/>
        <v>0</v>
      </c>
      <c r="M63" s="126">
        <f t="shared" si="8"/>
        <v>0</v>
      </c>
      <c r="N63" s="25" t="s">
        <v>189</v>
      </c>
      <c r="O63" s="41"/>
    </row>
    <row r="64" spans="1:15" s="29" customFormat="1" ht="12" customHeight="1">
      <c r="A64" s="12"/>
      <c r="B64" s="48"/>
      <c r="C64" s="48"/>
      <c r="D64" s="20"/>
      <c r="E64" s="42"/>
      <c r="F64" s="21"/>
      <c r="G64" s="42"/>
      <c r="H64" s="12"/>
      <c r="I64" s="12"/>
      <c r="J64" s="12"/>
      <c r="K64" s="12"/>
      <c r="L64" s="13"/>
      <c r="M64" s="12"/>
      <c r="N64" s="45"/>
      <c r="O64" s="20"/>
    </row>
    <row r="65" spans="1:13" ht="15.75">
      <c r="A65" s="29"/>
      <c r="B65" s="29"/>
      <c r="C65" s="29"/>
      <c r="D65" s="187" t="s">
        <v>35</v>
      </c>
      <c r="E65" s="187"/>
      <c r="F65" s="187"/>
      <c r="G65" s="187"/>
      <c r="H65" s="187"/>
      <c r="I65" s="187"/>
      <c r="J65" s="187"/>
      <c r="K65" s="187"/>
      <c r="L65" s="187"/>
      <c r="M65" s="187"/>
    </row>
    <row r="66" spans="1:15" ht="12.75">
      <c r="A66" s="174" t="s">
        <v>34</v>
      </c>
      <c r="B66" s="175"/>
      <c r="C66" s="175"/>
      <c r="D66" s="176"/>
      <c r="E66" s="27"/>
      <c r="F66" s="27"/>
      <c r="G66" s="27"/>
      <c r="H66" s="27"/>
      <c r="I66" s="27"/>
      <c r="J66" s="27"/>
      <c r="K66" s="27"/>
      <c r="L66" s="27"/>
      <c r="M66" s="177" t="s">
        <v>33</v>
      </c>
      <c r="N66" s="177"/>
      <c r="O66" s="177"/>
    </row>
    <row r="67" spans="1:15" ht="15.75">
      <c r="A67" s="8" t="s">
        <v>38</v>
      </c>
      <c r="B67" s="8" t="s">
        <v>39</v>
      </c>
      <c r="C67" s="8" t="s">
        <v>41</v>
      </c>
      <c r="D67" s="26"/>
      <c r="E67" s="27"/>
      <c r="F67" s="27"/>
      <c r="G67" s="27"/>
      <c r="H67" s="27"/>
      <c r="I67" s="27"/>
      <c r="J67" s="27"/>
      <c r="K67" s="27"/>
      <c r="L67" s="27"/>
      <c r="M67" s="8" t="s">
        <v>29</v>
      </c>
      <c r="N67" s="8" t="s">
        <v>30</v>
      </c>
      <c r="O67" s="8" t="s">
        <v>31</v>
      </c>
    </row>
    <row r="68" spans="1:15" ht="15.75">
      <c r="A68" s="8">
        <v>205</v>
      </c>
      <c r="B68" s="8">
        <v>140</v>
      </c>
      <c r="C68" s="8">
        <v>97</v>
      </c>
      <c r="D68" s="26"/>
      <c r="E68" s="27"/>
      <c r="F68" s="27"/>
      <c r="G68" s="27"/>
      <c r="H68" s="27"/>
      <c r="I68" s="27"/>
      <c r="J68" s="27"/>
      <c r="K68" s="27"/>
      <c r="L68" s="27"/>
      <c r="M68" s="8">
        <v>130</v>
      </c>
      <c r="N68" s="8">
        <v>105</v>
      </c>
      <c r="O68" s="8">
        <v>80</v>
      </c>
    </row>
    <row r="70" spans="1:15" ht="12.75" customHeight="1">
      <c r="A70" s="180" t="s">
        <v>3</v>
      </c>
      <c r="B70" s="188" t="s">
        <v>20</v>
      </c>
      <c r="C70" s="189"/>
      <c r="D70" s="190"/>
      <c r="E70" s="178" t="s">
        <v>4</v>
      </c>
      <c r="F70" s="178" t="s">
        <v>5</v>
      </c>
      <c r="G70" s="180" t="s">
        <v>6</v>
      </c>
      <c r="H70" s="180" t="s">
        <v>22</v>
      </c>
      <c r="I70" s="180" t="s">
        <v>7</v>
      </c>
      <c r="J70" s="185" t="s">
        <v>9</v>
      </c>
      <c r="K70" s="186"/>
      <c r="L70" s="178" t="s">
        <v>10</v>
      </c>
      <c r="M70" s="180" t="s">
        <v>8</v>
      </c>
      <c r="N70" s="178" t="s">
        <v>11</v>
      </c>
      <c r="O70" s="183" t="s">
        <v>21</v>
      </c>
    </row>
    <row r="71" spans="1:15" ht="12.75">
      <c r="A71" s="181"/>
      <c r="B71" s="191"/>
      <c r="C71" s="192"/>
      <c r="D71" s="193"/>
      <c r="E71" s="179"/>
      <c r="F71" s="179"/>
      <c r="G71" s="181"/>
      <c r="H71" s="181"/>
      <c r="I71" s="181"/>
      <c r="J71" s="1" t="s">
        <v>12</v>
      </c>
      <c r="K71" s="1" t="s">
        <v>13</v>
      </c>
      <c r="L71" s="179"/>
      <c r="M71" s="181"/>
      <c r="N71" s="182"/>
      <c r="O71" s="184"/>
    </row>
    <row r="72" spans="1:15" ht="12.75">
      <c r="A72" s="22">
        <v>1</v>
      </c>
      <c r="B72" s="136" t="s">
        <v>65</v>
      </c>
      <c r="C72" s="137"/>
      <c r="D72" s="38" t="s">
        <v>37</v>
      </c>
      <c r="E72" s="138">
        <v>1996</v>
      </c>
      <c r="F72" s="39">
        <v>73.1</v>
      </c>
      <c r="G72" s="40" t="s">
        <v>41</v>
      </c>
      <c r="H72" s="3" t="s">
        <v>97</v>
      </c>
      <c r="I72" s="2">
        <v>76</v>
      </c>
      <c r="J72" s="3">
        <v>86</v>
      </c>
      <c r="K72" s="3">
        <f aca="true" t="shared" si="9" ref="K72:K81">J72/2</f>
        <v>43</v>
      </c>
      <c r="L72" s="125">
        <f aca="true" t="shared" si="10" ref="L72:L81">K72+I72</f>
        <v>119</v>
      </c>
      <c r="M72" s="126">
        <f>L72*22</f>
        <v>2618</v>
      </c>
      <c r="N72" s="25" t="s">
        <v>41</v>
      </c>
      <c r="O72" s="41" t="s">
        <v>53</v>
      </c>
    </row>
    <row r="73" spans="1:15" s="70" customFormat="1" ht="12.75">
      <c r="A73" s="2">
        <v>2</v>
      </c>
      <c r="B73" s="133" t="s">
        <v>133</v>
      </c>
      <c r="C73" s="134"/>
      <c r="D73" s="38" t="s">
        <v>26</v>
      </c>
      <c r="E73" s="135">
        <v>1995</v>
      </c>
      <c r="F73" s="106">
        <v>77.15</v>
      </c>
      <c r="G73" s="80" t="s">
        <v>47</v>
      </c>
      <c r="H73" s="3" t="s">
        <v>97</v>
      </c>
      <c r="I73" s="2">
        <v>105</v>
      </c>
      <c r="J73" s="3">
        <v>139</v>
      </c>
      <c r="K73" s="3">
        <f t="shared" si="9"/>
        <v>69.5</v>
      </c>
      <c r="L73" s="125">
        <f t="shared" si="10"/>
        <v>174.5</v>
      </c>
      <c r="M73" s="126">
        <f aca="true" t="shared" si="11" ref="M73:M81">L73*11</f>
        <v>1919.5</v>
      </c>
      <c r="N73" s="25" t="s">
        <v>193</v>
      </c>
      <c r="O73" s="41"/>
    </row>
    <row r="74" spans="1:15" ht="12.75">
      <c r="A74" s="22">
        <v>3</v>
      </c>
      <c r="B74" s="133" t="s">
        <v>134</v>
      </c>
      <c r="C74" s="134"/>
      <c r="D74" s="38" t="s">
        <v>26</v>
      </c>
      <c r="E74" s="135">
        <v>1996</v>
      </c>
      <c r="F74" s="106">
        <v>76.3</v>
      </c>
      <c r="G74" s="120" t="s">
        <v>47</v>
      </c>
      <c r="H74" s="3" t="s">
        <v>97</v>
      </c>
      <c r="I74" s="2">
        <v>116</v>
      </c>
      <c r="J74" s="3">
        <v>93</v>
      </c>
      <c r="K74" s="3">
        <f t="shared" si="9"/>
        <v>46.5</v>
      </c>
      <c r="L74" s="125">
        <f t="shared" si="10"/>
        <v>162.5</v>
      </c>
      <c r="M74" s="126">
        <f t="shared" si="11"/>
        <v>1787.5</v>
      </c>
      <c r="N74" s="25" t="s">
        <v>193</v>
      </c>
      <c r="O74" s="41"/>
    </row>
    <row r="75" spans="1:15" ht="12.75">
      <c r="A75" s="2">
        <v>4</v>
      </c>
      <c r="B75" s="157" t="s">
        <v>66</v>
      </c>
      <c r="C75" s="158"/>
      <c r="D75" s="66" t="s">
        <v>64</v>
      </c>
      <c r="E75" s="159">
        <v>1998</v>
      </c>
      <c r="F75" s="67">
        <v>77.35</v>
      </c>
      <c r="G75" s="161">
        <v>1</v>
      </c>
      <c r="H75" s="3" t="s">
        <v>67</v>
      </c>
      <c r="I75" s="2">
        <v>94</v>
      </c>
      <c r="J75" s="3">
        <v>124</v>
      </c>
      <c r="K75" s="3">
        <f t="shared" si="9"/>
        <v>62</v>
      </c>
      <c r="L75" s="125">
        <f t="shared" si="10"/>
        <v>156</v>
      </c>
      <c r="M75" s="126">
        <f t="shared" si="11"/>
        <v>1716</v>
      </c>
      <c r="N75" s="25" t="s">
        <v>194</v>
      </c>
      <c r="O75" s="69" t="s">
        <v>68</v>
      </c>
    </row>
    <row r="76" spans="1:15" ht="12.75">
      <c r="A76" s="22">
        <v>5</v>
      </c>
      <c r="B76" s="103" t="s">
        <v>171</v>
      </c>
      <c r="C76" s="104"/>
      <c r="D76" s="38" t="s">
        <v>26</v>
      </c>
      <c r="E76" s="105">
        <v>2001</v>
      </c>
      <c r="F76" s="106">
        <v>77.95</v>
      </c>
      <c r="G76" s="170">
        <v>1</v>
      </c>
      <c r="H76" s="107" t="s">
        <v>55</v>
      </c>
      <c r="I76" s="2">
        <v>64</v>
      </c>
      <c r="J76" s="3">
        <v>130</v>
      </c>
      <c r="K76" s="3">
        <f t="shared" si="9"/>
        <v>65</v>
      </c>
      <c r="L76" s="125">
        <f t="shared" si="10"/>
        <v>129</v>
      </c>
      <c r="M76" s="126">
        <f t="shared" si="11"/>
        <v>1419</v>
      </c>
      <c r="N76" s="25" t="s">
        <v>195</v>
      </c>
      <c r="O76" s="41" t="s">
        <v>172</v>
      </c>
    </row>
    <row r="77" spans="1:15" ht="12.75">
      <c r="A77" s="2">
        <v>6</v>
      </c>
      <c r="B77" s="24" t="s">
        <v>136</v>
      </c>
      <c r="C77" s="37"/>
      <c r="D77" s="38" t="s">
        <v>26</v>
      </c>
      <c r="E77" s="77">
        <v>1991</v>
      </c>
      <c r="F77" s="78">
        <v>73.35</v>
      </c>
      <c r="G77" s="120" t="s">
        <v>47</v>
      </c>
      <c r="H77" s="3" t="s">
        <v>97</v>
      </c>
      <c r="I77" s="22">
        <v>41</v>
      </c>
      <c r="J77" s="1">
        <v>76</v>
      </c>
      <c r="K77" s="3">
        <f t="shared" si="9"/>
        <v>38</v>
      </c>
      <c r="L77" s="125">
        <f t="shared" si="10"/>
        <v>79</v>
      </c>
      <c r="M77" s="126">
        <f t="shared" si="11"/>
        <v>869</v>
      </c>
      <c r="N77" s="9" t="s">
        <v>189</v>
      </c>
      <c r="O77" s="129"/>
    </row>
    <row r="78" spans="1:15" ht="12.75">
      <c r="A78" s="22">
        <v>7</v>
      </c>
      <c r="B78" s="133" t="s">
        <v>131</v>
      </c>
      <c r="C78" s="134"/>
      <c r="D78" s="38" t="s">
        <v>26</v>
      </c>
      <c r="E78" s="135">
        <v>1996</v>
      </c>
      <c r="F78" s="107">
        <v>73.15</v>
      </c>
      <c r="G78" s="120" t="s">
        <v>47</v>
      </c>
      <c r="H78" s="3" t="s">
        <v>97</v>
      </c>
      <c r="I78" s="2">
        <v>38</v>
      </c>
      <c r="J78" s="3">
        <v>60</v>
      </c>
      <c r="K78" s="3">
        <f t="shared" si="9"/>
        <v>30</v>
      </c>
      <c r="L78" s="125">
        <f t="shared" si="10"/>
        <v>68</v>
      </c>
      <c r="M78" s="126">
        <f t="shared" si="11"/>
        <v>748</v>
      </c>
      <c r="N78" s="25" t="s">
        <v>189</v>
      </c>
      <c r="O78" s="41"/>
    </row>
    <row r="79" spans="1:15" ht="12.75">
      <c r="A79" s="2">
        <v>8</v>
      </c>
      <c r="B79" s="133" t="s">
        <v>135</v>
      </c>
      <c r="C79" s="134"/>
      <c r="D79" s="38" t="s">
        <v>26</v>
      </c>
      <c r="E79" s="135">
        <v>1996</v>
      </c>
      <c r="F79" s="106">
        <v>75.5</v>
      </c>
      <c r="G79" s="120" t="s">
        <v>47</v>
      </c>
      <c r="H79" s="3" t="s">
        <v>97</v>
      </c>
      <c r="I79" s="2">
        <v>26</v>
      </c>
      <c r="J79" s="3">
        <v>60</v>
      </c>
      <c r="K79" s="3">
        <f t="shared" si="9"/>
        <v>30</v>
      </c>
      <c r="L79" s="125">
        <f t="shared" si="10"/>
        <v>56</v>
      </c>
      <c r="M79" s="126">
        <f t="shared" si="11"/>
        <v>616</v>
      </c>
      <c r="N79" s="25" t="s">
        <v>189</v>
      </c>
      <c r="O79" s="41"/>
    </row>
    <row r="80" spans="1:15" ht="12.75">
      <c r="A80" s="22">
        <v>9</v>
      </c>
      <c r="B80" s="133" t="s">
        <v>132</v>
      </c>
      <c r="C80" s="134"/>
      <c r="D80" s="38" t="s">
        <v>26</v>
      </c>
      <c r="E80" s="135">
        <v>1995</v>
      </c>
      <c r="F80" s="106">
        <v>73.75</v>
      </c>
      <c r="G80" s="120" t="s">
        <v>47</v>
      </c>
      <c r="H80" s="3" t="s">
        <v>97</v>
      </c>
      <c r="I80" s="2">
        <v>16</v>
      </c>
      <c r="J80" s="3">
        <v>55</v>
      </c>
      <c r="K80" s="3">
        <f t="shared" si="9"/>
        <v>27.5</v>
      </c>
      <c r="L80" s="125">
        <f t="shared" si="10"/>
        <v>43.5</v>
      </c>
      <c r="M80" s="126">
        <f t="shared" si="11"/>
        <v>478.5</v>
      </c>
      <c r="N80" s="25" t="s">
        <v>189</v>
      </c>
      <c r="O80" s="41"/>
    </row>
    <row r="81" spans="1:15" ht="12.75">
      <c r="A81" s="2">
        <v>10</v>
      </c>
      <c r="B81" s="131" t="s">
        <v>130</v>
      </c>
      <c r="C81" s="132"/>
      <c r="D81" s="38" t="s">
        <v>26</v>
      </c>
      <c r="E81" s="110">
        <v>1996</v>
      </c>
      <c r="F81" s="109">
        <v>76.7</v>
      </c>
      <c r="G81" s="80" t="s">
        <v>47</v>
      </c>
      <c r="H81" s="2" t="s">
        <v>97</v>
      </c>
      <c r="I81" s="2">
        <v>6</v>
      </c>
      <c r="J81" s="3">
        <v>26</v>
      </c>
      <c r="K81" s="3">
        <f t="shared" si="9"/>
        <v>13</v>
      </c>
      <c r="L81" s="125">
        <f t="shared" si="10"/>
        <v>19</v>
      </c>
      <c r="M81" s="126">
        <f t="shared" si="11"/>
        <v>209</v>
      </c>
      <c r="N81" s="25" t="s">
        <v>189</v>
      </c>
      <c r="O81" s="41"/>
    </row>
    <row r="82" spans="1:15" s="29" customFormat="1" ht="12.75">
      <c r="A82" s="55"/>
      <c r="B82" s="59"/>
      <c r="C82" s="59"/>
      <c r="D82" s="55"/>
      <c r="E82" s="55"/>
      <c r="F82" s="60"/>
      <c r="G82" s="55"/>
      <c r="H82" s="57"/>
      <c r="I82" s="12"/>
      <c r="J82" s="12"/>
      <c r="K82" s="12"/>
      <c r="L82" s="13"/>
      <c r="M82" s="12"/>
      <c r="N82" s="43"/>
      <c r="O82" s="20"/>
    </row>
    <row r="83" spans="1:13" ht="15.75">
      <c r="A83" s="29"/>
      <c r="B83" s="29"/>
      <c r="C83" s="29"/>
      <c r="D83" s="187" t="s">
        <v>42</v>
      </c>
      <c r="E83" s="187"/>
      <c r="F83" s="187"/>
      <c r="G83" s="187"/>
      <c r="H83" s="187"/>
      <c r="I83" s="187"/>
      <c r="J83" s="187"/>
      <c r="K83" s="187"/>
      <c r="L83" s="187"/>
      <c r="M83" s="187"/>
    </row>
    <row r="84" spans="1:15" ht="12.75">
      <c r="A84" s="174" t="s">
        <v>34</v>
      </c>
      <c r="B84" s="175"/>
      <c r="C84" s="175"/>
      <c r="D84" s="176"/>
      <c r="E84" s="27"/>
      <c r="F84" s="27"/>
      <c r="G84" s="27"/>
      <c r="H84" s="27"/>
      <c r="I84" s="27"/>
      <c r="J84" s="27"/>
      <c r="K84" s="27"/>
      <c r="L84" s="27"/>
      <c r="M84" s="177" t="s">
        <v>33</v>
      </c>
      <c r="N84" s="177"/>
      <c r="O84" s="177"/>
    </row>
    <row r="85" spans="1:15" ht="15.75">
      <c r="A85" s="8" t="s">
        <v>38</v>
      </c>
      <c r="B85" s="8" t="s">
        <v>39</v>
      </c>
      <c r="C85" s="8" t="s">
        <v>41</v>
      </c>
      <c r="D85" s="26"/>
      <c r="E85" s="27"/>
      <c r="F85" s="27"/>
      <c r="G85" s="27"/>
      <c r="H85" s="27"/>
      <c r="I85" s="27"/>
      <c r="J85" s="27"/>
      <c r="K85" s="27"/>
      <c r="L85" s="27"/>
      <c r="M85" s="8" t="s">
        <v>29</v>
      </c>
      <c r="N85" s="8" t="s">
        <v>30</v>
      </c>
      <c r="O85" s="8" t="s">
        <v>31</v>
      </c>
    </row>
    <row r="86" spans="1:15" ht="15.75">
      <c r="A86" s="8">
        <v>215</v>
      </c>
      <c r="B86" s="8">
        <v>150</v>
      </c>
      <c r="C86" s="8">
        <v>111</v>
      </c>
      <c r="D86" s="26"/>
      <c r="E86" s="27"/>
      <c r="F86" s="27"/>
      <c r="G86" s="27"/>
      <c r="H86" s="27"/>
      <c r="I86" s="27"/>
      <c r="J86" s="27"/>
      <c r="K86" s="27"/>
      <c r="L86" s="27"/>
      <c r="M86" s="8">
        <v>140</v>
      </c>
      <c r="N86" s="8">
        <v>110</v>
      </c>
      <c r="O86" s="8">
        <v>85</v>
      </c>
    </row>
    <row r="88" spans="1:15" ht="12.75" customHeight="1">
      <c r="A88" s="180" t="s">
        <v>3</v>
      </c>
      <c r="B88" s="188" t="s">
        <v>20</v>
      </c>
      <c r="C88" s="189"/>
      <c r="D88" s="190"/>
      <c r="E88" s="178" t="s">
        <v>4</v>
      </c>
      <c r="F88" s="178" t="s">
        <v>5</v>
      </c>
      <c r="G88" s="180" t="s">
        <v>6</v>
      </c>
      <c r="H88" s="180" t="s">
        <v>22</v>
      </c>
      <c r="I88" s="180" t="s">
        <v>7</v>
      </c>
      <c r="J88" s="185" t="s">
        <v>9</v>
      </c>
      <c r="K88" s="186"/>
      <c r="L88" s="178" t="s">
        <v>10</v>
      </c>
      <c r="M88" s="180" t="s">
        <v>8</v>
      </c>
      <c r="N88" s="178" t="s">
        <v>11</v>
      </c>
      <c r="O88" s="183" t="s">
        <v>21</v>
      </c>
    </row>
    <row r="89" spans="1:15" ht="12.75">
      <c r="A89" s="181"/>
      <c r="B89" s="191"/>
      <c r="C89" s="192"/>
      <c r="D89" s="193"/>
      <c r="E89" s="179"/>
      <c r="F89" s="179"/>
      <c r="G89" s="181"/>
      <c r="H89" s="181"/>
      <c r="I89" s="181"/>
      <c r="J89" s="1" t="s">
        <v>12</v>
      </c>
      <c r="K89" s="1" t="s">
        <v>13</v>
      </c>
      <c r="L89" s="179"/>
      <c r="M89" s="181"/>
      <c r="N89" s="182"/>
      <c r="O89" s="184"/>
    </row>
    <row r="90" spans="1:15" ht="12.75">
      <c r="A90" s="22">
        <v>1</v>
      </c>
      <c r="B90" s="24" t="s">
        <v>56</v>
      </c>
      <c r="C90" s="37"/>
      <c r="D90" s="3" t="s">
        <v>37</v>
      </c>
      <c r="E90" s="151">
        <v>1993</v>
      </c>
      <c r="F90" s="140">
        <v>84.7</v>
      </c>
      <c r="G90" s="2">
        <v>1</v>
      </c>
      <c r="H90" s="40" t="s">
        <v>55</v>
      </c>
      <c r="I90" s="22">
        <v>67</v>
      </c>
      <c r="J90" s="1">
        <v>89</v>
      </c>
      <c r="K90" s="3">
        <f aca="true" t="shared" si="12" ref="K90:K100">J90/2</f>
        <v>44.5</v>
      </c>
      <c r="L90" s="125">
        <f aca="true" t="shared" si="13" ref="L90:L100">K90+I90</f>
        <v>111.5</v>
      </c>
      <c r="M90" s="126">
        <f>L90*22</f>
        <v>2453</v>
      </c>
      <c r="N90" s="25" t="s">
        <v>192</v>
      </c>
      <c r="O90" s="41" t="s">
        <v>27</v>
      </c>
    </row>
    <row r="91" spans="1:15" s="70" customFormat="1" ht="12.75">
      <c r="A91" s="2">
        <v>2</v>
      </c>
      <c r="B91" s="24" t="s">
        <v>140</v>
      </c>
      <c r="C91" s="37"/>
      <c r="D91" s="128" t="s">
        <v>26</v>
      </c>
      <c r="E91" s="77">
        <v>1996</v>
      </c>
      <c r="F91" s="78">
        <v>82.95</v>
      </c>
      <c r="G91" s="3">
        <v>1</v>
      </c>
      <c r="H91" s="111" t="s">
        <v>97</v>
      </c>
      <c r="I91" s="22">
        <v>125</v>
      </c>
      <c r="J91" s="1">
        <v>176</v>
      </c>
      <c r="K91" s="3">
        <f t="shared" si="12"/>
        <v>88</v>
      </c>
      <c r="L91" s="125">
        <f t="shared" si="13"/>
        <v>213</v>
      </c>
      <c r="M91" s="126">
        <f aca="true" t="shared" si="14" ref="M91:M100">L91*11</f>
        <v>2343</v>
      </c>
      <c r="N91" s="25" t="s">
        <v>193</v>
      </c>
      <c r="O91" s="129"/>
    </row>
    <row r="92" spans="1:15" ht="12.75">
      <c r="A92" s="22">
        <v>3</v>
      </c>
      <c r="B92" s="24" t="s">
        <v>71</v>
      </c>
      <c r="C92" s="65"/>
      <c r="D92" s="128" t="s">
        <v>26</v>
      </c>
      <c r="E92" s="77">
        <v>1987</v>
      </c>
      <c r="F92" s="78">
        <v>82.7</v>
      </c>
      <c r="G92" s="3" t="s">
        <v>72</v>
      </c>
      <c r="H92" s="155" t="s">
        <v>175</v>
      </c>
      <c r="I92" s="22">
        <v>133</v>
      </c>
      <c r="J92" s="1">
        <v>135</v>
      </c>
      <c r="K92" s="3">
        <f t="shared" si="12"/>
        <v>67.5</v>
      </c>
      <c r="L92" s="125">
        <f t="shared" si="13"/>
        <v>200.5</v>
      </c>
      <c r="M92" s="126">
        <f t="shared" si="14"/>
        <v>2205.5</v>
      </c>
      <c r="N92" s="25" t="s">
        <v>193</v>
      </c>
      <c r="O92" s="155" t="s">
        <v>73</v>
      </c>
    </row>
    <row r="93" spans="1:15" s="116" customFormat="1" ht="12.75">
      <c r="A93" s="2">
        <v>4</v>
      </c>
      <c r="B93" s="24" t="s">
        <v>142</v>
      </c>
      <c r="C93" s="37"/>
      <c r="D93" s="128" t="s">
        <v>26</v>
      </c>
      <c r="E93" s="77">
        <v>1994</v>
      </c>
      <c r="F93" s="78">
        <v>78.7</v>
      </c>
      <c r="G93" s="3" t="s">
        <v>72</v>
      </c>
      <c r="H93" s="111" t="s">
        <v>97</v>
      </c>
      <c r="I93" s="22">
        <v>102</v>
      </c>
      <c r="J93" s="1">
        <v>100</v>
      </c>
      <c r="K93" s="3">
        <f t="shared" si="12"/>
        <v>50</v>
      </c>
      <c r="L93" s="125">
        <f t="shared" si="13"/>
        <v>152</v>
      </c>
      <c r="M93" s="126">
        <f t="shared" si="14"/>
        <v>1672</v>
      </c>
      <c r="N93" s="25" t="s">
        <v>193</v>
      </c>
      <c r="O93" s="129"/>
    </row>
    <row r="94" spans="1:15" s="116" customFormat="1" ht="12.75">
      <c r="A94" s="22">
        <v>5</v>
      </c>
      <c r="B94" s="24" t="s">
        <v>144</v>
      </c>
      <c r="C94" s="37"/>
      <c r="D94" s="128" t="s">
        <v>26</v>
      </c>
      <c r="E94" s="77">
        <v>1995</v>
      </c>
      <c r="F94" s="78">
        <v>80.05</v>
      </c>
      <c r="G94" s="3" t="s">
        <v>72</v>
      </c>
      <c r="H94" s="111" t="s">
        <v>97</v>
      </c>
      <c r="I94" s="22">
        <v>77</v>
      </c>
      <c r="J94" s="1">
        <v>83</v>
      </c>
      <c r="K94" s="3">
        <f t="shared" si="12"/>
        <v>41.5</v>
      </c>
      <c r="L94" s="125">
        <f t="shared" si="13"/>
        <v>118.5</v>
      </c>
      <c r="M94" s="126">
        <f t="shared" si="14"/>
        <v>1303.5</v>
      </c>
      <c r="N94" s="25" t="s">
        <v>198</v>
      </c>
      <c r="O94" s="129"/>
    </row>
    <row r="95" spans="1:15" s="116" customFormat="1" ht="12.75">
      <c r="A95" s="2">
        <v>6</v>
      </c>
      <c r="B95" s="24" t="s">
        <v>141</v>
      </c>
      <c r="C95" s="37"/>
      <c r="D95" s="128" t="s">
        <v>26</v>
      </c>
      <c r="E95" s="77">
        <v>1995</v>
      </c>
      <c r="F95" s="78">
        <v>78.15</v>
      </c>
      <c r="G95" s="3">
        <v>2</v>
      </c>
      <c r="H95" s="111" t="s">
        <v>97</v>
      </c>
      <c r="I95" s="22">
        <v>59</v>
      </c>
      <c r="J95" s="1">
        <v>95</v>
      </c>
      <c r="K95" s="3">
        <f t="shared" si="12"/>
        <v>47.5</v>
      </c>
      <c r="L95" s="125">
        <f t="shared" si="13"/>
        <v>106.5</v>
      </c>
      <c r="M95" s="126">
        <f t="shared" si="14"/>
        <v>1171.5</v>
      </c>
      <c r="N95" s="25" t="s">
        <v>197</v>
      </c>
      <c r="O95" s="129" t="s">
        <v>182</v>
      </c>
    </row>
    <row r="96" spans="1:15" s="116" customFormat="1" ht="12.75">
      <c r="A96" s="22">
        <v>7</v>
      </c>
      <c r="B96" s="24" t="s">
        <v>137</v>
      </c>
      <c r="C96" s="37"/>
      <c r="D96" s="128" t="s">
        <v>26</v>
      </c>
      <c r="E96" s="77">
        <v>1997</v>
      </c>
      <c r="F96" s="78">
        <v>84.7</v>
      </c>
      <c r="G96" s="3" t="s">
        <v>72</v>
      </c>
      <c r="H96" s="111" t="s">
        <v>97</v>
      </c>
      <c r="I96" s="22">
        <v>40</v>
      </c>
      <c r="J96" s="1">
        <v>100</v>
      </c>
      <c r="K96" s="3">
        <f t="shared" si="12"/>
        <v>50</v>
      </c>
      <c r="L96" s="125">
        <f t="shared" si="13"/>
        <v>90</v>
      </c>
      <c r="M96" s="126">
        <f t="shared" si="14"/>
        <v>990</v>
      </c>
      <c r="N96" s="25" t="s">
        <v>197</v>
      </c>
      <c r="O96" s="129"/>
    </row>
    <row r="97" spans="1:15" s="116" customFormat="1" ht="12.75">
      <c r="A97" s="2">
        <v>8</v>
      </c>
      <c r="B97" s="36" t="s">
        <v>143</v>
      </c>
      <c r="C97" s="37"/>
      <c r="D97" s="128" t="s">
        <v>26</v>
      </c>
      <c r="E97" s="38">
        <v>1996</v>
      </c>
      <c r="F97" s="39">
        <v>83</v>
      </c>
      <c r="G97" s="3" t="s">
        <v>72</v>
      </c>
      <c r="H97" s="111" t="s">
        <v>97</v>
      </c>
      <c r="I97" s="2">
        <v>55</v>
      </c>
      <c r="J97" s="3">
        <v>70</v>
      </c>
      <c r="K97" s="3">
        <f t="shared" si="12"/>
        <v>35</v>
      </c>
      <c r="L97" s="125">
        <f t="shared" si="13"/>
        <v>90</v>
      </c>
      <c r="M97" s="126">
        <f t="shared" si="14"/>
        <v>990</v>
      </c>
      <c r="N97" s="25" t="s">
        <v>197</v>
      </c>
      <c r="O97" s="41"/>
    </row>
    <row r="98" spans="1:15" s="116" customFormat="1" ht="12.75">
      <c r="A98" s="22">
        <v>9</v>
      </c>
      <c r="B98" s="24" t="s">
        <v>139</v>
      </c>
      <c r="C98" s="37"/>
      <c r="D98" s="128" t="s">
        <v>26</v>
      </c>
      <c r="E98" s="77">
        <v>1997</v>
      </c>
      <c r="F98" s="78">
        <v>84.2</v>
      </c>
      <c r="G98" s="3" t="s">
        <v>72</v>
      </c>
      <c r="H98" s="111" t="s">
        <v>97</v>
      </c>
      <c r="I98" s="22">
        <v>60</v>
      </c>
      <c r="J98" s="1">
        <v>54</v>
      </c>
      <c r="K98" s="3">
        <f t="shared" si="12"/>
        <v>27</v>
      </c>
      <c r="L98" s="125">
        <f t="shared" si="13"/>
        <v>87</v>
      </c>
      <c r="M98" s="126">
        <f t="shared" si="14"/>
        <v>957</v>
      </c>
      <c r="N98" s="25" t="s">
        <v>197</v>
      </c>
      <c r="O98" s="129"/>
    </row>
    <row r="99" spans="1:15" s="116" customFormat="1" ht="12.75">
      <c r="A99" s="2">
        <v>10</v>
      </c>
      <c r="B99" s="24" t="s">
        <v>114</v>
      </c>
      <c r="C99" s="37"/>
      <c r="D99" s="128" t="s">
        <v>26</v>
      </c>
      <c r="E99" s="77">
        <v>1996</v>
      </c>
      <c r="F99" s="78" t="s">
        <v>115</v>
      </c>
      <c r="G99" s="3" t="s">
        <v>72</v>
      </c>
      <c r="H99" s="111" t="s">
        <v>97</v>
      </c>
      <c r="I99" s="22">
        <v>31</v>
      </c>
      <c r="J99" s="1">
        <v>91</v>
      </c>
      <c r="K99" s="3">
        <f t="shared" si="12"/>
        <v>45.5</v>
      </c>
      <c r="L99" s="125">
        <f t="shared" si="13"/>
        <v>76.5</v>
      </c>
      <c r="M99" s="126">
        <f t="shared" si="14"/>
        <v>841.5</v>
      </c>
      <c r="N99" s="25" t="s">
        <v>189</v>
      </c>
      <c r="O99" s="129"/>
    </row>
    <row r="100" spans="1:15" s="116" customFormat="1" ht="12.75">
      <c r="A100" s="22">
        <v>11</v>
      </c>
      <c r="B100" s="24" t="s">
        <v>138</v>
      </c>
      <c r="C100" s="37"/>
      <c r="D100" s="128" t="s">
        <v>26</v>
      </c>
      <c r="E100" s="77">
        <v>1996</v>
      </c>
      <c r="F100" s="78">
        <v>83.3</v>
      </c>
      <c r="G100" s="3" t="s">
        <v>72</v>
      </c>
      <c r="H100" s="111" t="s">
        <v>97</v>
      </c>
      <c r="I100" s="22">
        <v>28</v>
      </c>
      <c r="J100" s="1">
        <v>89</v>
      </c>
      <c r="K100" s="3">
        <f t="shared" si="12"/>
        <v>44.5</v>
      </c>
      <c r="L100" s="125">
        <f t="shared" si="13"/>
        <v>72.5</v>
      </c>
      <c r="M100" s="126">
        <f t="shared" si="14"/>
        <v>797.5</v>
      </c>
      <c r="N100" s="25" t="s">
        <v>189</v>
      </c>
      <c r="O100" s="129"/>
    </row>
    <row r="103" spans="1:13" s="29" customFormat="1" ht="15.75">
      <c r="A103" s="30"/>
      <c r="B103" s="30"/>
      <c r="C103" s="30"/>
      <c r="D103" s="196" t="s">
        <v>36</v>
      </c>
      <c r="E103" s="196"/>
      <c r="F103" s="196"/>
      <c r="G103" s="196"/>
      <c r="H103" s="196"/>
      <c r="I103" s="196"/>
      <c r="J103" s="196"/>
      <c r="K103" s="196"/>
      <c r="L103" s="196"/>
      <c r="M103" s="196"/>
    </row>
    <row r="104" spans="1:15" ht="12.75">
      <c r="A104" s="174" t="s">
        <v>34</v>
      </c>
      <c r="B104" s="175"/>
      <c r="C104" s="175"/>
      <c r="D104" s="176"/>
      <c r="E104" s="27"/>
      <c r="F104" s="27"/>
      <c r="G104" s="27"/>
      <c r="H104" s="27"/>
      <c r="I104" s="27"/>
      <c r="J104" s="27"/>
      <c r="K104" s="27"/>
      <c r="L104" s="27"/>
      <c r="M104" s="177" t="s">
        <v>33</v>
      </c>
      <c r="N104" s="177"/>
      <c r="O104" s="177"/>
    </row>
    <row r="105" spans="1:15" ht="15.75">
      <c r="A105" s="8" t="s">
        <v>38</v>
      </c>
      <c r="B105" s="8" t="s">
        <v>39</v>
      </c>
      <c r="C105" s="8" t="s">
        <v>41</v>
      </c>
      <c r="D105" s="26"/>
      <c r="E105" s="27"/>
      <c r="F105" s="27"/>
      <c r="G105" s="27"/>
      <c r="H105" s="27"/>
      <c r="I105" s="27"/>
      <c r="J105" s="27"/>
      <c r="K105" s="27"/>
      <c r="L105" s="27"/>
      <c r="M105" s="8" t="s">
        <v>29</v>
      </c>
      <c r="N105" s="8" t="s">
        <v>30</v>
      </c>
      <c r="O105" s="8" t="s">
        <v>31</v>
      </c>
    </row>
    <row r="106" spans="1:15" ht="15.75">
      <c r="A106" s="8">
        <v>223</v>
      </c>
      <c r="B106" s="8">
        <v>155</v>
      </c>
      <c r="C106" s="8">
        <v>120</v>
      </c>
      <c r="D106" s="26"/>
      <c r="E106" s="27"/>
      <c r="F106" s="27"/>
      <c r="G106" s="27"/>
      <c r="H106" s="27"/>
      <c r="I106" s="27"/>
      <c r="J106" s="27"/>
      <c r="K106" s="27"/>
      <c r="L106" s="27"/>
      <c r="M106" s="8">
        <v>150</v>
      </c>
      <c r="N106" s="8">
        <v>120</v>
      </c>
      <c r="O106" s="8">
        <v>95</v>
      </c>
    </row>
    <row r="108" spans="1:15" ht="12.75" customHeight="1">
      <c r="A108" s="180" t="s">
        <v>3</v>
      </c>
      <c r="B108" s="188" t="s">
        <v>20</v>
      </c>
      <c r="C108" s="189"/>
      <c r="D108" s="190"/>
      <c r="E108" s="178" t="s">
        <v>4</v>
      </c>
      <c r="F108" s="178" t="s">
        <v>5</v>
      </c>
      <c r="G108" s="180" t="s">
        <v>6</v>
      </c>
      <c r="H108" s="180" t="s">
        <v>22</v>
      </c>
      <c r="I108" s="180" t="s">
        <v>7</v>
      </c>
      <c r="J108" s="185" t="s">
        <v>9</v>
      </c>
      <c r="K108" s="186"/>
      <c r="L108" s="178" t="s">
        <v>10</v>
      </c>
      <c r="M108" s="180" t="s">
        <v>8</v>
      </c>
      <c r="N108" s="178" t="s">
        <v>11</v>
      </c>
      <c r="O108" s="183" t="s">
        <v>21</v>
      </c>
    </row>
    <row r="109" spans="1:15" ht="12.75">
      <c r="A109" s="181"/>
      <c r="B109" s="191"/>
      <c r="C109" s="192"/>
      <c r="D109" s="193"/>
      <c r="E109" s="179"/>
      <c r="F109" s="179"/>
      <c r="G109" s="181"/>
      <c r="H109" s="181"/>
      <c r="I109" s="181"/>
      <c r="J109" s="1" t="s">
        <v>12</v>
      </c>
      <c r="K109" s="1" t="s">
        <v>13</v>
      </c>
      <c r="L109" s="179"/>
      <c r="M109" s="181"/>
      <c r="N109" s="182"/>
      <c r="O109" s="184"/>
    </row>
    <row r="110" spans="1:15" ht="12.75">
      <c r="A110" s="22">
        <v>1</v>
      </c>
      <c r="B110" s="24" t="s">
        <v>54</v>
      </c>
      <c r="C110" s="37"/>
      <c r="D110" s="128" t="s">
        <v>37</v>
      </c>
      <c r="E110" s="77">
        <v>1992</v>
      </c>
      <c r="F110" s="139">
        <v>87</v>
      </c>
      <c r="G110" s="3" t="s">
        <v>39</v>
      </c>
      <c r="H110" s="111" t="s">
        <v>55</v>
      </c>
      <c r="I110" s="22">
        <v>123</v>
      </c>
      <c r="J110" s="1">
        <v>195</v>
      </c>
      <c r="K110" s="3">
        <f aca="true" t="shared" si="15" ref="K110:K118">J110/2</f>
        <v>97.5</v>
      </c>
      <c r="L110" s="125">
        <f aca="true" t="shared" si="16" ref="L110:L118">K110+I110</f>
        <v>220.5</v>
      </c>
      <c r="M110" s="22">
        <f>L110*22</f>
        <v>4851</v>
      </c>
      <c r="N110" s="9" t="s">
        <v>39</v>
      </c>
      <c r="O110" s="129" t="s">
        <v>61</v>
      </c>
    </row>
    <row r="111" spans="1:15" s="29" customFormat="1" ht="12.75">
      <c r="A111" s="3">
        <v>2</v>
      </c>
      <c r="B111" s="36" t="s">
        <v>145</v>
      </c>
      <c r="C111" s="37"/>
      <c r="D111" s="128" t="s">
        <v>37</v>
      </c>
      <c r="E111" s="38">
        <v>1995</v>
      </c>
      <c r="F111" s="39">
        <v>89.35</v>
      </c>
      <c r="G111" s="40" t="s">
        <v>39</v>
      </c>
      <c r="H111" s="3" t="s">
        <v>97</v>
      </c>
      <c r="I111" s="3">
        <v>109</v>
      </c>
      <c r="J111" s="3">
        <v>136</v>
      </c>
      <c r="K111" s="3">
        <f t="shared" si="15"/>
        <v>68</v>
      </c>
      <c r="L111" s="125">
        <f t="shared" si="16"/>
        <v>177</v>
      </c>
      <c r="M111" s="1">
        <f>L111*22</f>
        <v>3894</v>
      </c>
      <c r="N111" s="82" t="s">
        <v>39</v>
      </c>
      <c r="O111" s="140" t="s">
        <v>174</v>
      </c>
    </row>
    <row r="112" spans="1:15" s="29" customFormat="1" ht="12.75">
      <c r="A112" s="22">
        <v>3</v>
      </c>
      <c r="B112" s="36" t="s">
        <v>149</v>
      </c>
      <c r="C112" s="37"/>
      <c r="D112" s="128" t="s">
        <v>26</v>
      </c>
      <c r="E112" s="38">
        <v>1981</v>
      </c>
      <c r="F112" s="39">
        <v>86.8</v>
      </c>
      <c r="G112" s="40" t="s">
        <v>47</v>
      </c>
      <c r="H112" s="3" t="s">
        <v>97</v>
      </c>
      <c r="I112" s="3">
        <v>75</v>
      </c>
      <c r="J112" s="3">
        <v>144</v>
      </c>
      <c r="K112" s="3">
        <f t="shared" si="15"/>
        <v>72</v>
      </c>
      <c r="L112" s="125">
        <f t="shared" si="16"/>
        <v>147</v>
      </c>
      <c r="M112" s="1">
        <f aca="true" t="shared" si="17" ref="M112:M118">L112*11</f>
        <v>1617</v>
      </c>
      <c r="N112" s="82" t="s">
        <v>198</v>
      </c>
      <c r="O112" s="140"/>
    </row>
    <row r="113" spans="1:15" s="29" customFormat="1" ht="12.75">
      <c r="A113" s="3">
        <v>4</v>
      </c>
      <c r="B113" s="36" t="s">
        <v>151</v>
      </c>
      <c r="C113" s="37"/>
      <c r="D113" s="128" t="s">
        <v>26</v>
      </c>
      <c r="E113" s="38">
        <v>1995</v>
      </c>
      <c r="F113" s="39">
        <v>87.7</v>
      </c>
      <c r="G113" s="40" t="s">
        <v>47</v>
      </c>
      <c r="H113" s="3" t="s">
        <v>97</v>
      </c>
      <c r="I113" s="3">
        <v>86</v>
      </c>
      <c r="J113" s="3">
        <v>86</v>
      </c>
      <c r="K113" s="3">
        <f t="shared" si="15"/>
        <v>43</v>
      </c>
      <c r="L113" s="125">
        <f t="shared" si="16"/>
        <v>129</v>
      </c>
      <c r="M113" s="1">
        <f t="shared" si="17"/>
        <v>1419</v>
      </c>
      <c r="N113" s="82" t="s">
        <v>198</v>
      </c>
      <c r="O113" s="140"/>
    </row>
    <row r="114" spans="1:15" s="29" customFormat="1" ht="12.75">
      <c r="A114" s="22">
        <v>5</v>
      </c>
      <c r="B114" s="36" t="s">
        <v>150</v>
      </c>
      <c r="C114" s="37"/>
      <c r="D114" s="128" t="s">
        <v>26</v>
      </c>
      <c r="E114" s="38">
        <v>1996</v>
      </c>
      <c r="F114" s="39">
        <v>94.8</v>
      </c>
      <c r="G114" s="40" t="s">
        <v>47</v>
      </c>
      <c r="H114" s="3" t="s">
        <v>97</v>
      </c>
      <c r="I114" s="3">
        <v>54</v>
      </c>
      <c r="J114" s="3">
        <v>118</v>
      </c>
      <c r="K114" s="3">
        <f t="shared" si="15"/>
        <v>59</v>
      </c>
      <c r="L114" s="125">
        <f t="shared" si="16"/>
        <v>113</v>
      </c>
      <c r="M114" s="1">
        <f t="shared" si="17"/>
        <v>1243</v>
      </c>
      <c r="N114" s="82" t="s">
        <v>196</v>
      </c>
      <c r="O114" s="140"/>
    </row>
    <row r="115" spans="1:15" s="29" customFormat="1" ht="12.75">
      <c r="A115" s="3">
        <v>6</v>
      </c>
      <c r="B115" s="36" t="s">
        <v>148</v>
      </c>
      <c r="C115" s="37"/>
      <c r="D115" s="128" t="s">
        <v>26</v>
      </c>
      <c r="E115" s="38">
        <v>1995</v>
      </c>
      <c r="F115" s="39">
        <v>89.85</v>
      </c>
      <c r="G115" s="40" t="s">
        <v>47</v>
      </c>
      <c r="H115" s="3" t="s">
        <v>97</v>
      </c>
      <c r="I115" s="3">
        <v>34</v>
      </c>
      <c r="J115" s="3">
        <v>89</v>
      </c>
      <c r="K115" s="3">
        <f t="shared" si="15"/>
        <v>44.5</v>
      </c>
      <c r="L115" s="125">
        <f t="shared" si="16"/>
        <v>78.5</v>
      </c>
      <c r="M115" s="1">
        <f t="shared" si="17"/>
        <v>863.5</v>
      </c>
      <c r="N115" s="82" t="s">
        <v>189</v>
      </c>
      <c r="O115" s="140"/>
    </row>
    <row r="116" spans="1:15" s="29" customFormat="1" ht="12.75">
      <c r="A116" s="22">
        <v>7</v>
      </c>
      <c r="B116" s="36" t="s">
        <v>152</v>
      </c>
      <c r="C116" s="37"/>
      <c r="D116" s="128" t="s">
        <v>26</v>
      </c>
      <c r="E116" s="38">
        <v>1991</v>
      </c>
      <c r="F116" s="39">
        <v>93.35</v>
      </c>
      <c r="G116" s="40" t="s">
        <v>47</v>
      </c>
      <c r="H116" s="3" t="s">
        <v>97</v>
      </c>
      <c r="I116" s="3">
        <v>25</v>
      </c>
      <c r="J116" s="3">
        <v>65</v>
      </c>
      <c r="K116" s="3">
        <f t="shared" si="15"/>
        <v>32.5</v>
      </c>
      <c r="L116" s="125">
        <f t="shared" si="16"/>
        <v>57.5</v>
      </c>
      <c r="M116" s="1">
        <f t="shared" si="17"/>
        <v>632.5</v>
      </c>
      <c r="N116" s="82" t="s">
        <v>189</v>
      </c>
      <c r="O116" s="140"/>
    </row>
    <row r="117" spans="1:15" s="29" customFormat="1" ht="12.75">
      <c r="A117" s="3">
        <v>8</v>
      </c>
      <c r="B117" s="36" t="s">
        <v>147</v>
      </c>
      <c r="C117" s="37"/>
      <c r="D117" s="128" t="s">
        <v>26</v>
      </c>
      <c r="E117" s="38">
        <v>1996</v>
      </c>
      <c r="F117" s="39">
        <v>87.2</v>
      </c>
      <c r="G117" s="40" t="s">
        <v>47</v>
      </c>
      <c r="H117" s="3" t="s">
        <v>97</v>
      </c>
      <c r="I117" s="3">
        <v>23</v>
      </c>
      <c r="J117" s="3">
        <v>57</v>
      </c>
      <c r="K117" s="3">
        <f t="shared" si="15"/>
        <v>28.5</v>
      </c>
      <c r="L117" s="125">
        <f t="shared" si="16"/>
        <v>51.5</v>
      </c>
      <c r="M117" s="1">
        <f t="shared" si="17"/>
        <v>566.5</v>
      </c>
      <c r="N117" s="82" t="s">
        <v>189</v>
      </c>
      <c r="O117" s="140"/>
    </row>
    <row r="118" spans="1:15" s="29" customFormat="1" ht="12.75">
      <c r="A118" s="22">
        <v>9</v>
      </c>
      <c r="B118" s="36" t="s">
        <v>146</v>
      </c>
      <c r="C118" s="37"/>
      <c r="D118" s="128" t="s">
        <v>26</v>
      </c>
      <c r="E118" s="38">
        <v>1997</v>
      </c>
      <c r="F118" s="39">
        <v>86.6</v>
      </c>
      <c r="G118" s="40" t="s">
        <v>47</v>
      </c>
      <c r="H118" s="3" t="s">
        <v>97</v>
      </c>
      <c r="I118" s="3">
        <v>7</v>
      </c>
      <c r="J118" s="3">
        <v>62</v>
      </c>
      <c r="K118" s="3">
        <f t="shared" si="15"/>
        <v>31</v>
      </c>
      <c r="L118" s="125">
        <f t="shared" si="16"/>
        <v>38</v>
      </c>
      <c r="M118" s="1">
        <f t="shared" si="17"/>
        <v>418</v>
      </c>
      <c r="N118" s="82" t="s">
        <v>189</v>
      </c>
      <c r="O118" s="140"/>
    </row>
    <row r="119" spans="1:15" ht="12.75">
      <c r="A119" s="12"/>
      <c r="B119" s="19"/>
      <c r="C119" s="19"/>
      <c r="D119" s="20"/>
      <c r="E119" s="20"/>
      <c r="F119" s="21"/>
      <c r="G119" s="42"/>
      <c r="H119" s="12"/>
      <c r="I119" s="12"/>
      <c r="J119" s="12"/>
      <c r="K119" s="12"/>
      <c r="L119" s="13"/>
      <c r="M119" s="61"/>
      <c r="N119" s="62"/>
      <c r="O119" s="31"/>
    </row>
    <row r="120" spans="1:13" s="29" customFormat="1" ht="15.75">
      <c r="A120" s="30"/>
      <c r="B120" s="30"/>
      <c r="C120" s="30"/>
      <c r="D120" s="196" t="s">
        <v>49</v>
      </c>
      <c r="E120" s="196"/>
      <c r="F120" s="196"/>
      <c r="G120" s="196"/>
      <c r="H120" s="196"/>
      <c r="I120" s="196"/>
      <c r="J120" s="196"/>
      <c r="K120" s="196"/>
      <c r="L120" s="196"/>
      <c r="M120" s="196"/>
    </row>
    <row r="121" spans="1:15" ht="12.75">
      <c r="A121" s="174" t="s">
        <v>34</v>
      </c>
      <c r="B121" s="175"/>
      <c r="C121" s="175"/>
      <c r="D121" s="176"/>
      <c r="E121" s="27"/>
      <c r="F121" s="27"/>
      <c r="G121" s="27"/>
      <c r="H121" s="27"/>
      <c r="I121" s="27"/>
      <c r="J121" s="27"/>
      <c r="K121" s="27"/>
      <c r="L121" s="27"/>
      <c r="M121" s="177" t="s">
        <v>33</v>
      </c>
      <c r="N121" s="177"/>
      <c r="O121" s="177"/>
    </row>
    <row r="122" spans="1:15" ht="15.75">
      <c r="A122" s="8" t="s">
        <v>38</v>
      </c>
      <c r="B122" s="8" t="s">
        <v>39</v>
      </c>
      <c r="C122" s="8" t="s">
        <v>41</v>
      </c>
      <c r="D122" s="26"/>
      <c r="E122" s="27"/>
      <c r="F122" s="27"/>
      <c r="G122" s="27"/>
      <c r="H122" s="27"/>
      <c r="I122" s="27"/>
      <c r="J122" s="27"/>
      <c r="K122" s="27"/>
      <c r="L122" s="27"/>
      <c r="M122" s="8" t="s">
        <v>29</v>
      </c>
      <c r="N122" s="8" t="s">
        <v>30</v>
      </c>
      <c r="O122" s="8" t="s">
        <v>31</v>
      </c>
    </row>
    <row r="123" spans="1:15" ht="15.75">
      <c r="A123" s="8">
        <v>230</v>
      </c>
      <c r="B123" s="8">
        <v>160</v>
      </c>
      <c r="C123" s="8">
        <v>126</v>
      </c>
      <c r="D123" s="26"/>
      <c r="E123" s="27"/>
      <c r="F123" s="27"/>
      <c r="G123" s="27"/>
      <c r="H123" s="27"/>
      <c r="I123" s="27"/>
      <c r="J123" s="27"/>
      <c r="K123" s="27"/>
      <c r="L123" s="27"/>
      <c r="M123" s="8">
        <v>160</v>
      </c>
      <c r="N123" s="8">
        <v>130</v>
      </c>
      <c r="O123" s="8">
        <v>100</v>
      </c>
    </row>
    <row r="125" spans="1:15" ht="12.75" customHeight="1">
      <c r="A125" s="180" t="s">
        <v>3</v>
      </c>
      <c r="B125" s="188" t="s">
        <v>20</v>
      </c>
      <c r="C125" s="189"/>
      <c r="D125" s="190"/>
      <c r="E125" s="178" t="s">
        <v>4</v>
      </c>
      <c r="F125" s="178" t="s">
        <v>5</v>
      </c>
      <c r="G125" s="180" t="s">
        <v>6</v>
      </c>
      <c r="H125" s="180" t="s">
        <v>22</v>
      </c>
      <c r="I125" s="180" t="s">
        <v>7</v>
      </c>
      <c r="J125" s="185" t="s">
        <v>9</v>
      </c>
      <c r="K125" s="186"/>
      <c r="L125" s="178" t="s">
        <v>10</v>
      </c>
      <c r="M125" s="180" t="s">
        <v>8</v>
      </c>
      <c r="N125" s="178" t="s">
        <v>11</v>
      </c>
      <c r="O125" s="183" t="s">
        <v>21</v>
      </c>
    </row>
    <row r="126" spans="1:15" ht="12.75">
      <c r="A126" s="181"/>
      <c r="B126" s="191"/>
      <c r="C126" s="192"/>
      <c r="D126" s="193"/>
      <c r="E126" s="179"/>
      <c r="F126" s="179"/>
      <c r="G126" s="181"/>
      <c r="H126" s="181"/>
      <c r="I126" s="181"/>
      <c r="J126" s="1" t="s">
        <v>12</v>
      </c>
      <c r="K126" s="1" t="s">
        <v>13</v>
      </c>
      <c r="L126" s="179"/>
      <c r="M126" s="181"/>
      <c r="N126" s="182"/>
      <c r="O126" s="184"/>
    </row>
    <row r="127" spans="1:15" ht="12.75">
      <c r="A127" s="22">
        <v>1</v>
      </c>
      <c r="B127" s="24" t="s">
        <v>48</v>
      </c>
      <c r="C127" s="150"/>
      <c r="D127" s="3" t="s">
        <v>37</v>
      </c>
      <c r="E127" s="151">
        <v>1992</v>
      </c>
      <c r="F127" s="152" t="s">
        <v>74</v>
      </c>
      <c r="G127" s="2" t="s">
        <v>41</v>
      </c>
      <c r="H127" s="111" t="s">
        <v>55</v>
      </c>
      <c r="I127" s="81">
        <v>92</v>
      </c>
      <c r="J127" s="76">
        <v>140</v>
      </c>
      <c r="K127" s="3">
        <f aca="true" t="shared" si="18" ref="K127:K137">J127/2</f>
        <v>70</v>
      </c>
      <c r="L127" s="125">
        <f aca="true" t="shared" si="19" ref="L127:L137">K127+I127</f>
        <v>162</v>
      </c>
      <c r="M127" s="126">
        <f>L127*22</f>
        <v>3564</v>
      </c>
      <c r="N127" s="25" t="s">
        <v>199</v>
      </c>
      <c r="O127" s="127" t="s">
        <v>27</v>
      </c>
    </row>
    <row r="128" spans="1:15" ht="12.75">
      <c r="A128" s="3">
        <v>2</v>
      </c>
      <c r="B128" s="36" t="s">
        <v>153</v>
      </c>
      <c r="C128" s="37"/>
      <c r="D128" s="47" t="s">
        <v>155</v>
      </c>
      <c r="E128" s="94">
        <v>1983</v>
      </c>
      <c r="F128" s="142">
        <v>95.75</v>
      </c>
      <c r="G128" s="111" t="s">
        <v>41</v>
      </c>
      <c r="H128" s="2" t="s">
        <v>97</v>
      </c>
      <c r="I128" s="2">
        <v>66</v>
      </c>
      <c r="J128" s="3">
        <v>98</v>
      </c>
      <c r="K128" s="3">
        <f t="shared" si="18"/>
        <v>49</v>
      </c>
      <c r="L128" s="125">
        <f t="shared" si="19"/>
        <v>115</v>
      </c>
      <c r="M128" s="126">
        <f>L128*22</f>
        <v>2530</v>
      </c>
      <c r="N128" s="25" t="s">
        <v>189</v>
      </c>
      <c r="O128" s="41" t="s">
        <v>27</v>
      </c>
    </row>
    <row r="129" spans="1:15" ht="12.75">
      <c r="A129" s="22">
        <v>3</v>
      </c>
      <c r="B129" s="36" t="s">
        <v>60</v>
      </c>
      <c r="C129" s="37"/>
      <c r="D129" s="141" t="s">
        <v>26</v>
      </c>
      <c r="E129" s="172">
        <v>2000</v>
      </c>
      <c r="F129" s="142">
        <v>114</v>
      </c>
      <c r="G129" s="111">
        <v>1</v>
      </c>
      <c r="H129" s="40" t="s">
        <v>55</v>
      </c>
      <c r="I129" s="2">
        <v>94</v>
      </c>
      <c r="J129" s="3">
        <v>204</v>
      </c>
      <c r="K129" s="3">
        <f t="shared" si="18"/>
        <v>102</v>
      </c>
      <c r="L129" s="125">
        <f t="shared" si="19"/>
        <v>196</v>
      </c>
      <c r="M129" s="126">
        <f aca="true" t="shared" si="20" ref="M129:M137">L129*11</f>
        <v>2156</v>
      </c>
      <c r="N129" s="9">
        <v>1</v>
      </c>
      <c r="O129" s="41" t="s">
        <v>59</v>
      </c>
    </row>
    <row r="130" spans="1:15" ht="12.75">
      <c r="A130" s="3">
        <v>4</v>
      </c>
      <c r="B130" s="36" t="s">
        <v>159</v>
      </c>
      <c r="C130" s="37"/>
      <c r="D130" s="128" t="s">
        <v>26</v>
      </c>
      <c r="E130" s="141">
        <v>1996</v>
      </c>
      <c r="F130" s="173">
        <v>99.7</v>
      </c>
      <c r="G130" s="40">
        <v>1</v>
      </c>
      <c r="H130" s="3" t="s">
        <v>97</v>
      </c>
      <c r="I130" s="2">
        <v>110</v>
      </c>
      <c r="J130" s="3">
        <v>140</v>
      </c>
      <c r="K130" s="3">
        <f t="shared" si="18"/>
        <v>70</v>
      </c>
      <c r="L130" s="125">
        <f t="shared" si="19"/>
        <v>180</v>
      </c>
      <c r="M130" s="126">
        <f t="shared" si="20"/>
        <v>1980</v>
      </c>
      <c r="N130" s="25" t="s">
        <v>194</v>
      </c>
      <c r="O130" s="41"/>
    </row>
    <row r="131" spans="1:15" ht="12.75">
      <c r="A131" s="22">
        <v>5</v>
      </c>
      <c r="B131" s="64" t="s">
        <v>179</v>
      </c>
      <c r="C131" s="65"/>
      <c r="D131" s="66" t="s">
        <v>26</v>
      </c>
      <c r="E131" s="153">
        <v>1996</v>
      </c>
      <c r="F131" s="154">
        <v>98.35</v>
      </c>
      <c r="G131" s="68">
        <v>2</v>
      </c>
      <c r="H131" s="3" t="s">
        <v>177</v>
      </c>
      <c r="I131" s="2">
        <v>60</v>
      </c>
      <c r="J131" s="3">
        <v>83</v>
      </c>
      <c r="K131" s="3">
        <f t="shared" si="18"/>
        <v>41.5</v>
      </c>
      <c r="L131" s="125">
        <f t="shared" si="19"/>
        <v>101.5</v>
      </c>
      <c r="M131" s="126">
        <f t="shared" si="20"/>
        <v>1116.5</v>
      </c>
      <c r="N131" s="25" t="s">
        <v>197</v>
      </c>
      <c r="O131" s="69"/>
    </row>
    <row r="132" spans="1:15" ht="12.75">
      <c r="A132" s="3">
        <v>6</v>
      </c>
      <c r="B132" s="36" t="s">
        <v>156</v>
      </c>
      <c r="C132" s="37"/>
      <c r="D132" s="128" t="s">
        <v>26</v>
      </c>
      <c r="E132" s="141">
        <v>1997</v>
      </c>
      <c r="F132" s="142">
        <v>98.85</v>
      </c>
      <c r="G132" s="40" t="s">
        <v>47</v>
      </c>
      <c r="H132" s="3" t="s">
        <v>97</v>
      </c>
      <c r="I132" s="2">
        <v>41</v>
      </c>
      <c r="J132" s="3">
        <v>110</v>
      </c>
      <c r="K132" s="3">
        <f t="shared" si="18"/>
        <v>55</v>
      </c>
      <c r="L132" s="125">
        <f t="shared" si="19"/>
        <v>96</v>
      </c>
      <c r="M132" s="126">
        <f t="shared" si="20"/>
        <v>1056</v>
      </c>
      <c r="N132" s="25" t="s">
        <v>189</v>
      </c>
      <c r="O132" s="41"/>
    </row>
    <row r="133" spans="1:15" ht="12.75">
      <c r="A133" s="22">
        <v>7</v>
      </c>
      <c r="B133" s="36" t="s">
        <v>160</v>
      </c>
      <c r="C133" s="37"/>
      <c r="D133" s="128" t="s">
        <v>26</v>
      </c>
      <c r="E133" s="141">
        <v>1995</v>
      </c>
      <c r="F133" s="142">
        <v>100.25</v>
      </c>
      <c r="G133" s="40" t="s">
        <v>47</v>
      </c>
      <c r="H133" s="3" t="s">
        <v>97</v>
      </c>
      <c r="I133" s="2">
        <v>40</v>
      </c>
      <c r="J133" s="3">
        <v>107</v>
      </c>
      <c r="K133" s="3">
        <f t="shared" si="18"/>
        <v>53.5</v>
      </c>
      <c r="L133" s="125">
        <f t="shared" si="19"/>
        <v>93.5</v>
      </c>
      <c r="M133" s="126">
        <f t="shared" si="20"/>
        <v>1028.5</v>
      </c>
      <c r="N133" s="25" t="s">
        <v>189</v>
      </c>
      <c r="O133" s="41"/>
    </row>
    <row r="134" spans="1:15" ht="12.75">
      <c r="A134" s="3">
        <v>8</v>
      </c>
      <c r="B134" s="36" t="s">
        <v>158</v>
      </c>
      <c r="C134" s="37"/>
      <c r="D134" s="128" t="s">
        <v>26</v>
      </c>
      <c r="E134" s="141">
        <v>1997</v>
      </c>
      <c r="F134" s="39">
        <v>95.4</v>
      </c>
      <c r="G134" s="40" t="s">
        <v>47</v>
      </c>
      <c r="H134" s="3" t="s">
        <v>97</v>
      </c>
      <c r="I134" s="2">
        <v>42</v>
      </c>
      <c r="J134" s="3">
        <v>85</v>
      </c>
      <c r="K134" s="3">
        <f t="shared" si="18"/>
        <v>42.5</v>
      </c>
      <c r="L134" s="125">
        <f t="shared" si="19"/>
        <v>84.5</v>
      </c>
      <c r="M134" s="126">
        <f t="shared" si="20"/>
        <v>929.5</v>
      </c>
      <c r="N134" s="25" t="s">
        <v>189</v>
      </c>
      <c r="O134" s="41"/>
    </row>
    <row r="135" spans="1:15" ht="12.75">
      <c r="A135" s="22">
        <v>9</v>
      </c>
      <c r="B135" s="36" t="s">
        <v>157</v>
      </c>
      <c r="C135" s="37"/>
      <c r="D135" s="128" t="s">
        <v>26</v>
      </c>
      <c r="E135" s="141">
        <v>1995</v>
      </c>
      <c r="F135" s="142">
        <v>96.15</v>
      </c>
      <c r="G135" s="40" t="s">
        <v>47</v>
      </c>
      <c r="H135" s="3" t="s">
        <v>97</v>
      </c>
      <c r="I135" s="2">
        <v>41</v>
      </c>
      <c r="J135" s="3">
        <v>73</v>
      </c>
      <c r="K135" s="3">
        <f t="shared" si="18"/>
        <v>36.5</v>
      </c>
      <c r="L135" s="125">
        <f t="shared" si="19"/>
        <v>77.5</v>
      </c>
      <c r="M135" s="126">
        <f t="shared" si="20"/>
        <v>852.5</v>
      </c>
      <c r="N135" s="25" t="s">
        <v>189</v>
      </c>
      <c r="O135" s="41"/>
    </row>
    <row r="136" spans="1:15" ht="12.75">
      <c r="A136" s="3">
        <v>10</v>
      </c>
      <c r="B136" s="36" t="s">
        <v>154</v>
      </c>
      <c r="C136" s="37"/>
      <c r="D136" s="128" t="s">
        <v>26</v>
      </c>
      <c r="E136" s="141">
        <v>1996</v>
      </c>
      <c r="F136" s="142">
        <v>95.5</v>
      </c>
      <c r="G136" s="40" t="s">
        <v>47</v>
      </c>
      <c r="H136" s="3" t="s">
        <v>97</v>
      </c>
      <c r="I136" s="2">
        <v>18</v>
      </c>
      <c r="J136" s="3">
        <v>63</v>
      </c>
      <c r="K136" s="3">
        <f t="shared" si="18"/>
        <v>31.5</v>
      </c>
      <c r="L136" s="125">
        <f t="shared" si="19"/>
        <v>49.5</v>
      </c>
      <c r="M136" s="126">
        <f t="shared" si="20"/>
        <v>544.5</v>
      </c>
      <c r="N136" s="25" t="s">
        <v>189</v>
      </c>
      <c r="O136" s="41"/>
    </row>
    <row r="137" spans="1:15" s="70" customFormat="1" ht="12.75">
      <c r="A137" s="22">
        <v>11</v>
      </c>
      <c r="B137" s="36" t="s">
        <v>161</v>
      </c>
      <c r="C137" s="37"/>
      <c r="D137" s="171" t="s">
        <v>26</v>
      </c>
      <c r="E137" s="141">
        <v>1995</v>
      </c>
      <c r="F137" s="142">
        <v>95.35</v>
      </c>
      <c r="G137" s="111" t="s">
        <v>47</v>
      </c>
      <c r="H137" s="2" t="s">
        <v>97</v>
      </c>
      <c r="I137" s="2">
        <v>18</v>
      </c>
      <c r="J137" s="3">
        <v>53</v>
      </c>
      <c r="K137" s="3">
        <f t="shared" si="18"/>
        <v>26.5</v>
      </c>
      <c r="L137" s="125">
        <f t="shared" si="19"/>
        <v>44.5</v>
      </c>
      <c r="M137" s="126">
        <f t="shared" si="20"/>
        <v>489.5</v>
      </c>
      <c r="N137" s="25" t="s">
        <v>189</v>
      </c>
      <c r="O137" s="41"/>
    </row>
    <row r="140" spans="1:13" s="10" customFormat="1" ht="12.75">
      <c r="A140" s="5" t="s">
        <v>14</v>
      </c>
      <c r="B140" s="5"/>
      <c r="C140" s="23"/>
      <c r="E140" s="206" t="s">
        <v>50</v>
      </c>
      <c r="F140" s="206"/>
      <c r="G140" s="206"/>
      <c r="I140" s="5" t="s">
        <v>15</v>
      </c>
      <c r="J140" s="5"/>
      <c r="K140" s="207" t="s">
        <v>75</v>
      </c>
      <c r="L140" s="207"/>
      <c r="M140" s="207"/>
    </row>
  </sheetData>
  <sheetProtection/>
  <mergeCells count="98">
    <mergeCell ref="E140:G140"/>
    <mergeCell ref="K140:M140"/>
    <mergeCell ref="L125:L126"/>
    <mergeCell ref="M125:M126"/>
    <mergeCell ref="B125:D126"/>
    <mergeCell ref="D120:M120"/>
    <mergeCell ref="A121:D121"/>
    <mergeCell ref="M121:O121"/>
    <mergeCell ref="N125:N126"/>
    <mergeCell ref="A125:A126"/>
    <mergeCell ref="E125:E126"/>
    <mergeCell ref="F125:F126"/>
    <mergeCell ref="O125:O126"/>
    <mergeCell ref="M108:M109"/>
    <mergeCell ref="G125:G126"/>
    <mergeCell ref="H125:H126"/>
    <mergeCell ref="I125:I126"/>
    <mergeCell ref="J125:K125"/>
    <mergeCell ref="D83:M83"/>
    <mergeCell ref="J108:K108"/>
    <mergeCell ref="D103:M103"/>
    <mergeCell ref="A104:D104"/>
    <mergeCell ref="M104:O104"/>
    <mergeCell ref="L108:L109"/>
    <mergeCell ref="F108:F109"/>
    <mergeCell ref="A108:A109"/>
    <mergeCell ref="B108:D109"/>
    <mergeCell ref="E108:E109"/>
    <mergeCell ref="A84:D84"/>
    <mergeCell ref="N108:N109"/>
    <mergeCell ref="O108:O109"/>
    <mergeCell ref="G108:G109"/>
    <mergeCell ref="H108:H109"/>
    <mergeCell ref="I108:I109"/>
    <mergeCell ref="M84:O84"/>
    <mergeCell ref="A88:A89"/>
    <mergeCell ref="B88:D89"/>
    <mergeCell ref="E88:E89"/>
    <mergeCell ref="B1:O1"/>
    <mergeCell ref="B2:O2"/>
    <mergeCell ref="E4:M4"/>
    <mergeCell ref="A5:O5"/>
    <mergeCell ref="B3:O3"/>
    <mergeCell ref="F88:F89"/>
    <mergeCell ref="G88:G89"/>
    <mergeCell ref="J88:K88"/>
    <mergeCell ref="L88:L89"/>
    <mergeCell ref="H88:H89"/>
    <mergeCell ref="I88:I89"/>
    <mergeCell ref="A8:C8"/>
    <mergeCell ref="E8:O8"/>
    <mergeCell ref="A9:C9"/>
    <mergeCell ref="E9:O9"/>
    <mergeCell ref="E7:N7"/>
    <mergeCell ref="A11:B11"/>
    <mergeCell ref="M88:M89"/>
    <mergeCell ref="N88:N89"/>
    <mergeCell ref="A14:D14"/>
    <mergeCell ref="D13:M13"/>
    <mergeCell ref="M14:O14"/>
    <mergeCell ref="O88:O89"/>
    <mergeCell ref="J18:K18"/>
    <mergeCell ref="A30:D30"/>
    <mergeCell ref="M30:O30"/>
    <mergeCell ref="B18:D18"/>
    <mergeCell ref="D29:M29"/>
    <mergeCell ref="J34:K34"/>
    <mergeCell ref="A70:A71"/>
    <mergeCell ref="B70:D71"/>
    <mergeCell ref="E70:E71"/>
    <mergeCell ref="F70:F71"/>
    <mergeCell ref="D47:M47"/>
    <mergeCell ref="B34:D34"/>
    <mergeCell ref="A48:D48"/>
    <mergeCell ref="F52:F53"/>
    <mergeCell ref="J70:K70"/>
    <mergeCell ref="D65:M65"/>
    <mergeCell ref="M52:M53"/>
    <mergeCell ref="G52:G53"/>
    <mergeCell ref="M48:O48"/>
    <mergeCell ref="A52:A53"/>
    <mergeCell ref="B52:D53"/>
    <mergeCell ref="E52:E53"/>
    <mergeCell ref="N52:N53"/>
    <mergeCell ref="O52:O53"/>
    <mergeCell ref="H52:H53"/>
    <mergeCell ref="I52:I53"/>
    <mergeCell ref="J52:K52"/>
    <mergeCell ref="L52:L53"/>
    <mergeCell ref="A66:D66"/>
    <mergeCell ref="M66:O66"/>
    <mergeCell ref="L70:L71"/>
    <mergeCell ref="M70:M71"/>
    <mergeCell ref="N70:N71"/>
    <mergeCell ref="O70:O71"/>
    <mergeCell ref="G70:G71"/>
    <mergeCell ref="H70:H71"/>
    <mergeCell ref="I70:I71"/>
  </mergeCells>
  <printOptions/>
  <pageMargins left="0.7086614173228347" right="0.7086614173228347" top="0.31" bottom="0.24" header="0.2" footer="0.31496062992125984"/>
  <pageSetup fitToHeight="7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2" width="9.125" style="30" customWidth="1"/>
    <col min="3" max="3" width="13.25390625" style="30" customWidth="1"/>
    <col min="4" max="4" width="9.125" style="30" customWidth="1"/>
    <col min="5" max="5" width="9.25390625" style="30" customWidth="1"/>
    <col min="6" max="7" width="9.125" style="30" customWidth="1"/>
    <col min="8" max="8" width="10.125" style="30" customWidth="1"/>
    <col min="9" max="9" width="9.125" style="30" customWidth="1"/>
    <col min="10" max="11" width="11.25390625" style="30" customWidth="1"/>
    <col min="12" max="12" width="17.00390625" style="30" customWidth="1"/>
    <col min="13" max="13" width="3.00390625" style="30" customWidth="1"/>
    <col min="14" max="14" width="2.625" style="30" hidden="1" customWidth="1"/>
    <col min="15" max="16384" width="9.125" style="30" customWidth="1"/>
  </cols>
  <sheetData>
    <row r="1" spans="1:14" s="29" customFormat="1" ht="12.75">
      <c r="A1" s="28"/>
      <c r="B1" s="28"/>
      <c r="C1" s="211"/>
      <c r="D1" s="211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15.75">
      <c r="A2" s="20"/>
      <c r="B2" s="196" t="s">
        <v>84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s="29" customFormat="1" ht="15.75">
      <c r="A3" s="31"/>
      <c r="B3" s="196" t="s">
        <v>18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ht="15.75">
      <c r="A4" s="29"/>
      <c r="B4" s="196" t="s">
        <v>83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2" s="29" customFormat="1" ht="20.25">
      <c r="A5" s="30"/>
      <c r="B5" s="30"/>
      <c r="C5" s="30"/>
      <c r="D5" s="30"/>
      <c r="E5" s="204"/>
      <c r="F5" s="204"/>
      <c r="G5" s="204"/>
      <c r="H5" s="204"/>
      <c r="I5" s="204"/>
      <c r="J5" s="204"/>
      <c r="K5" s="204"/>
      <c r="L5" s="204"/>
    </row>
    <row r="6" spans="1:14" ht="15.75" customHeight="1">
      <c r="A6" s="213" t="s">
        <v>87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5:13" ht="15.75" customHeight="1">
      <c r="E7" s="4"/>
      <c r="F7" s="5"/>
      <c r="G7" s="5"/>
      <c r="H7" s="5"/>
      <c r="I7" s="5"/>
      <c r="J7" s="5"/>
      <c r="K7" s="5"/>
      <c r="L7" s="5"/>
      <c r="M7" s="5"/>
    </row>
    <row r="8" spans="5:13" ht="15.75" customHeight="1">
      <c r="E8" s="201" t="s">
        <v>44</v>
      </c>
      <c r="F8" s="201"/>
      <c r="G8" s="201"/>
      <c r="H8" s="201"/>
      <c r="I8" s="201"/>
      <c r="J8" s="201"/>
      <c r="K8" s="201"/>
      <c r="L8" s="201"/>
      <c r="M8" s="201"/>
    </row>
    <row r="9" spans="1:14" ht="12.75">
      <c r="A9" s="198" t="s">
        <v>85</v>
      </c>
      <c r="B9" s="198"/>
      <c r="C9" s="198"/>
      <c r="D9" s="33"/>
      <c r="E9" s="199" t="s">
        <v>24</v>
      </c>
      <c r="F9" s="199"/>
      <c r="G9" s="199"/>
      <c r="H9" s="199"/>
      <c r="I9" s="199"/>
      <c r="J9" s="199"/>
      <c r="K9" s="199"/>
      <c r="L9" s="199"/>
      <c r="M9" s="199"/>
      <c r="N9" s="200"/>
    </row>
    <row r="10" spans="1:14" ht="12.75">
      <c r="A10" s="198" t="s">
        <v>86</v>
      </c>
      <c r="B10" s="198"/>
      <c r="C10" s="198"/>
      <c r="D10" s="33"/>
      <c r="E10" s="199" t="s">
        <v>25</v>
      </c>
      <c r="F10" s="199"/>
      <c r="G10" s="199"/>
      <c r="H10" s="199"/>
      <c r="I10" s="199"/>
      <c r="J10" s="199"/>
      <c r="K10" s="199"/>
      <c r="L10" s="199"/>
      <c r="M10" s="199"/>
      <c r="N10" s="200"/>
    </row>
    <row r="11" spans="1:4" ht="12.75">
      <c r="A11" s="202" t="s">
        <v>1</v>
      </c>
      <c r="B11" s="202"/>
      <c r="C11" s="33"/>
      <c r="D11" s="33"/>
    </row>
    <row r="13" spans="1:12" s="29" customFormat="1" ht="15.75">
      <c r="A13" s="30"/>
      <c r="B13" s="30"/>
      <c r="C13" s="30"/>
      <c r="D13" s="196" t="s">
        <v>23</v>
      </c>
      <c r="E13" s="196"/>
      <c r="F13" s="196"/>
      <c r="G13" s="196"/>
      <c r="H13" s="196"/>
      <c r="I13" s="196"/>
      <c r="J13" s="196"/>
      <c r="K13" s="196"/>
      <c r="L13" s="196"/>
    </row>
    <row r="14" spans="1:12" ht="15.75">
      <c r="A14" s="29"/>
      <c r="B14" s="32"/>
      <c r="C14" s="7" t="s">
        <v>33</v>
      </c>
      <c r="D14" s="26"/>
      <c r="E14" s="27"/>
      <c r="F14" s="27"/>
      <c r="G14" s="27"/>
      <c r="H14" s="27"/>
      <c r="I14" s="27"/>
      <c r="K14" s="27"/>
      <c r="L14" s="7" t="s">
        <v>32</v>
      </c>
    </row>
    <row r="15" spans="1:12" ht="15.75">
      <c r="A15" s="8" t="s">
        <v>38</v>
      </c>
      <c r="B15" s="8" t="s">
        <v>39</v>
      </c>
      <c r="C15" s="8" t="s">
        <v>41</v>
      </c>
      <c r="D15" s="26"/>
      <c r="E15" s="27"/>
      <c r="F15" s="27"/>
      <c r="G15" s="27"/>
      <c r="H15" s="27"/>
      <c r="I15" s="27"/>
      <c r="J15" s="8" t="s">
        <v>51</v>
      </c>
      <c r="K15" s="8" t="s">
        <v>30</v>
      </c>
      <c r="L15" s="8" t="s">
        <v>31</v>
      </c>
    </row>
    <row r="16" spans="1:12" ht="12.75">
      <c r="A16" s="8">
        <v>135</v>
      </c>
      <c r="B16" s="8">
        <v>105</v>
      </c>
      <c r="C16" s="8">
        <v>60</v>
      </c>
      <c r="J16" s="8">
        <v>100</v>
      </c>
      <c r="K16" s="8">
        <v>80</v>
      </c>
      <c r="L16" s="8">
        <v>60</v>
      </c>
    </row>
    <row r="17" spans="10:12" ht="12.75">
      <c r="J17" s="15"/>
      <c r="K17" s="15"/>
      <c r="L17" s="15"/>
    </row>
    <row r="18" spans="1:12" s="29" customFormat="1" ht="12.75" customHeight="1">
      <c r="A18" s="180" t="s">
        <v>3</v>
      </c>
      <c r="B18" s="188" t="s">
        <v>20</v>
      </c>
      <c r="C18" s="189"/>
      <c r="D18" s="190"/>
      <c r="E18" s="178" t="s">
        <v>4</v>
      </c>
      <c r="F18" s="178" t="s">
        <v>5</v>
      </c>
      <c r="G18" s="180" t="s">
        <v>6</v>
      </c>
      <c r="H18" s="180" t="s">
        <v>22</v>
      </c>
      <c r="I18" s="180" t="s">
        <v>9</v>
      </c>
      <c r="J18" s="180" t="s">
        <v>8</v>
      </c>
      <c r="K18" s="178" t="s">
        <v>11</v>
      </c>
      <c r="L18" s="209" t="s">
        <v>21</v>
      </c>
    </row>
    <row r="19" spans="1:12" s="29" customFormat="1" ht="12.75">
      <c r="A19" s="181"/>
      <c r="B19" s="191"/>
      <c r="C19" s="192"/>
      <c r="D19" s="193"/>
      <c r="E19" s="179"/>
      <c r="F19" s="179"/>
      <c r="G19" s="181"/>
      <c r="H19" s="181"/>
      <c r="I19" s="181"/>
      <c r="J19" s="181"/>
      <c r="K19" s="179"/>
      <c r="L19" s="210"/>
    </row>
    <row r="20" spans="1:12" s="29" customFormat="1" ht="12.75">
      <c r="A20" s="2">
        <v>1</v>
      </c>
      <c r="B20" s="36" t="s">
        <v>62</v>
      </c>
      <c r="C20" s="37"/>
      <c r="D20" s="38" t="s">
        <v>52</v>
      </c>
      <c r="E20" s="138">
        <v>2003</v>
      </c>
      <c r="F20" s="39">
        <v>58</v>
      </c>
      <c r="G20" s="40">
        <v>1</v>
      </c>
      <c r="H20" s="111" t="s">
        <v>55</v>
      </c>
      <c r="I20" s="3">
        <v>159</v>
      </c>
      <c r="J20" s="2">
        <f>I20*4.5</f>
        <v>715.5</v>
      </c>
      <c r="K20" s="50">
        <v>1</v>
      </c>
      <c r="L20" s="94" t="s">
        <v>59</v>
      </c>
    </row>
    <row r="21" spans="1:12" s="63" customFormat="1" ht="12.75">
      <c r="A21" s="3">
        <v>2</v>
      </c>
      <c r="B21" s="163" t="s">
        <v>164</v>
      </c>
      <c r="C21" s="37"/>
      <c r="D21" s="38" t="s">
        <v>170</v>
      </c>
      <c r="E21" s="38">
        <v>1985</v>
      </c>
      <c r="F21" s="39">
        <v>52.4</v>
      </c>
      <c r="G21" s="40">
        <v>2</v>
      </c>
      <c r="H21" s="111" t="s">
        <v>55</v>
      </c>
      <c r="I21" s="3">
        <v>130</v>
      </c>
      <c r="J21" s="2">
        <f>I21*2.8</f>
        <v>364</v>
      </c>
      <c r="K21" s="156" t="s">
        <v>189</v>
      </c>
      <c r="L21" s="94" t="s">
        <v>167</v>
      </c>
    </row>
    <row r="22" spans="1:12" s="29" customFormat="1" ht="12.75">
      <c r="A22" s="3">
        <v>3</v>
      </c>
      <c r="B22" s="162" t="s">
        <v>116</v>
      </c>
      <c r="C22" s="145"/>
      <c r="D22" s="146" t="s">
        <v>120</v>
      </c>
      <c r="E22" s="146">
        <v>1997</v>
      </c>
      <c r="F22" s="147" t="s">
        <v>117</v>
      </c>
      <c r="G22" s="148" t="s">
        <v>47</v>
      </c>
      <c r="H22" s="149" t="s">
        <v>97</v>
      </c>
      <c r="I22" s="3">
        <v>46</v>
      </c>
      <c r="J22" s="2">
        <f>I22*4.5</f>
        <v>207</v>
      </c>
      <c r="K22" s="87" t="s">
        <v>190</v>
      </c>
      <c r="L22" s="94" t="s">
        <v>182</v>
      </c>
    </row>
    <row r="23" spans="1:12" s="29" customFormat="1" ht="12.75">
      <c r="A23" s="12"/>
      <c r="B23" s="19"/>
      <c r="C23" s="19"/>
      <c r="D23" s="20"/>
      <c r="E23" s="20"/>
      <c r="F23" s="21"/>
      <c r="G23" s="42"/>
      <c r="H23" s="42"/>
      <c r="I23" s="12"/>
      <c r="J23" s="12"/>
      <c r="K23" s="43"/>
      <c r="L23" s="20"/>
    </row>
    <row r="24" spans="1:12" ht="15.75">
      <c r="A24" s="29"/>
      <c r="B24" s="29"/>
      <c r="C24" s="29"/>
      <c r="D24" s="187" t="s">
        <v>2</v>
      </c>
      <c r="E24" s="187"/>
      <c r="F24" s="187"/>
      <c r="G24" s="187"/>
      <c r="H24" s="187"/>
      <c r="I24" s="187"/>
      <c r="J24" s="187"/>
      <c r="K24" s="187"/>
      <c r="L24" s="187"/>
    </row>
    <row r="25" spans="2:12" ht="15.75">
      <c r="B25" s="27"/>
      <c r="C25" s="7" t="s">
        <v>33</v>
      </c>
      <c r="D25" s="26"/>
      <c r="E25" s="27"/>
      <c r="F25" s="27"/>
      <c r="G25" s="27"/>
      <c r="H25" s="27"/>
      <c r="I25" s="27"/>
      <c r="K25" s="27"/>
      <c r="L25" s="7" t="s">
        <v>32</v>
      </c>
    </row>
    <row r="26" spans="1:12" ht="15.75">
      <c r="A26" s="8" t="s">
        <v>38</v>
      </c>
      <c r="B26" s="8" t="s">
        <v>39</v>
      </c>
      <c r="C26" s="8" t="s">
        <v>41</v>
      </c>
      <c r="D26" s="26"/>
      <c r="E26" s="27"/>
      <c r="F26" s="27"/>
      <c r="G26" s="27"/>
      <c r="H26" s="27"/>
      <c r="I26" s="27"/>
      <c r="J26" s="8" t="s">
        <v>51</v>
      </c>
      <c r="K26" s="8" t="s">
        <v>30</v>
      </c>
      <c r="L26" s="8" t="s">
        <v>31</v>
      </c>
    </row>
    <row r="27" spans="1:12" ht="12.75">
      <c r="A27" s="8">
        <v>145</v>
      </c>
      <c r="B27" s="8">
        <v>115</v>
      </c>
      <c r="C27" s="8">
        <v>67</v>
      </c>
      <c r="J27" s="8">
        <v>110</v>
      </c>
      <c r="K27" s="8">
        <v>90</v>
      </c>
      <c r="L27" s="8">
        <v>70</v>
      </c>
    </row>
    <row r="28" spans="10:12" ht="12.75">
      <c r="J28" s="15"/>
      <c r="K28" s="15"/>
      <c r="L28" s="15"/>
    </row>
    <row r="29" spans="1:12" ht="12.75" customHeight="1">
      <c r="A29" s="180" t="s">
        <v>3</v>
      </c>
      <c r="B29" s="188" t="s">
        <v>20</v>
      </c>
      <c r="C29" s="189"/>
      <c r="D29" s="190"/>
      <c r="E29" s="178" t="s">
        <v>4</v>
      </c>
      <c r="F29" s="178" t="s">
        <v>5</v>
      </c>
      <c r="G29" s="180" t="s">
        <v>6</v>
      </c>
      <c r="H29" s="180" t="s">
        <v>22</v>
      </c>
      <c r="I29" s="180" t="s">
        <v>9</v>
      </c>
      <c r="J29" s="180" t="s">
        <v>8</v>
      </c>
      <c r="K29" s="178" t="s">
        <v>11</v>
      </c>
      <c r="L29" s="183" t="s">
        <v>21</v>
      </c>
    </row>
    <row r="30" spans="1:12" ht="12" customHeight="1">
      <c r="A30" s="181"/>
      <c r="B30" s="191"/>
      <c r="C30" s="192"/>
      <c r="D30" s="193"/>
      <c r="E30" s="179"/>
      <c r="F30" s="179"/>
      <c r="G30" s="181"/>
      <c r="H30" s="181"/>
      <c r="I30" s="181"/>
      <c r="J30" s="181"/>
      <c r="K30" s="179"/>
      <c r="L30" s="184"/>
    </row>
    <row r="31" spans="1:12" s="29" customFormat="1" ht="12.75">
      <c r="A31" s="2">
        <v>1</v>
      </c>
      <c r="B31" s="36" t="s">
        <v>63</v>
      </c>
      <c r="C31" s="37"/>
      <c r="D31" s="38" t="s">
        <v>52</v>
      </c>
      <c r="E31" s="38">
        <v>1991</v>
      </c>
      <c r="F31" s="39">
        <v>60</v>
      </c>
      <c r="G31" s="40">
        <v>1</v>
      </c>
      <c r="H31" s="111" t="s">
        <v>55</v>
      </c>
      <c r="I31" s="3">
        <v>195</v>
      </c>
      <c r="J31" s="2">
        <f>I31*4.5</f>
        <v>877.5</v>
      </c>
      <c r="K31" s="144"/>
      <c r="L31" s="94" t="s">
        <v>59</v>
      </c>
    </row>
    <row r="32" spans="1:12" s="29" customFormat="1" ht="12.75">
      <c r="A32" s="2">
        <v>2</v>
      </c>
      <c r="B32" s="36" t="s">
        <v>69</v>
      </c>
      <c r="C32" s="37"/>
      <c r="D32" s="38" t="s">
        <v>52</v>
      </c>
      <c r="E32" s="38">
        <v>1996</v>
      </c>
      <c r="F32" s="39">
        <v>61.5</v>
      </c>
      <c r="G32" s="40">
        <v>1</v>
      </c>
      <c r="H32" s="40" t="s">
        <v>97</v>
      </c>
      <c r="I32" s="3">
        <v>166</v>
      </c>
      <c r="J32" s="2">
        <f>I32*4.5</f>
        <v>747</v>
      </c>
      <c r="K32" s="50"/>
      <c r="L32" s="94" t="s">
        <v>70</v>
      </c>
    </row>
    <row r="33" spans="1:13" s="29" customFormat="1" ht="12.75">
      <c r="A33" s="3"/>
      <c r="B33" s="216"/>
      <c r="C33" s="217"/>
      <c r="D33" s="47"/>
      <c r="E33" s="40"/>
      <c r="F33" s="39"/>
      <c r="G33" s="40"/>
      <c r="H33" s="40"/>
      <c r="I33" s="40"/>
      <c r="J33" s="40"/>
      <c r="K33" s="40"/>
      <c r="L33" s="40"/>
      <c r="M33" s="51"/>
    </row>
    <row r="34" spans="1:13" s="29" customFormat="1" ht="12.75">
      <c r="A34" s="12"/>
      <c r="B34" s="19"/>
      <c r="C34" s="19"/>
      <c r="D34" s="20"/>
      <c r="E34" s="42"/>
      <c r="F34" s="21"/>
      <c r="G34" s="42"/>
      <c r="H34" s="42"/>
      <c r="I34" s="42"/>
      <c r="J34" s="42"/>
      <c r="K34" s="42"/>
      <c r="L34" s="42"/>
      <c r="M34" s="42"/>
    </row>
    <row r="35" spans="1:12" ht="15.75">
      <c r="A35" s="29"/>
      <c r="B35" s="29"/>
      <c r="C35" s="29"/>
      <c r="D35" s="187" t="s">
        <v>17</v>
      </c>
      <c r="E35" s="187"/>
      <c r="F35" s="187"/>
      <c r="G35" s="187"/>
      <c r="H35" s="187"/>
      <c r="I35" s="187"/>
      <c r="J35" s="187"/>
      <c r="K35" s="187"/>
      <c r="L35" s="187"/>
    </row>
    <row r="36" spans="2:12" ht="15.75">
      <c r="B36" s="27"/>
      <c r="C36" s="7" t="s">
        <v>33</v>
      </c>
      <c r="D36" s="26"/>
      <c r="E36" s="27"/>
      <c r="F36" s="27"/>
      <c r="G36" s="27"/>
      <c r="H36" s="27"/>
      <c r="I36" s="27"/>
      <c r="K36" s="27"/>
      <c r="L36" s="7" t="s">
        <v>32</v>
      </c>
    </row>
    <row r="37" spans="1:12" ht="15.75">
      <c r="A37" s="8" t="s">
        <v>38</v>
      </c>
      <c r="B37" s="8" t="s">
        <v>39</v>
      </c>
      <c r="C37" s="8" t="s">
        <v>41</v>
      </c>
      <c r="D37" s="26"/>
      <c r="E37" s="27"/>
      <c r="F37" s="27"/>
      <c r="G37" s="27"/>
      <c r="H37" s="27"/>
      <c r="I37" s="27"/>
      <c r="J37" s="8" t="s">
        <v>51</v>
      </c>
      <c r="K37" s="8" t="s">
        <v>30</v>
      </c>
      <c r="L37" s="8" t="s">
        <v>31</v>
      </c>
    </row>
    <row r="38" spans="1:12" ht="12.75">
      <c r="A38" s="8">
        <v>153</v>
      </c>
      <c r="B38" s="8">
        <v>125</v>
      </c>
      <c r="C38" s="8">
        <v>71</v>
      </c>
      <c r="J38" s="8">
        <v>120</v>
      </c>
      <c r="K38" s="8">
        <v>100</v>
      </c>
      <c r="L38" s="8">
        <v>80</v>
      </c>
    </row>
    <row r="39" spans="10:12" ht="12.75">
      <c r="J39" s="15"/>
      <c r="K39" s="15"/>
      <c r="L39" s="15"/>
    </row>
    <row r="40" spans="1:12" ht="12.75" customHeight="1">
      <c r="A40" s="180" t="s">
        <v>3</v>
      </c>
      <c r="B40" s="188" t="s">
        <v>20</v>
      </c>
      <c r="C40" s="189"/>
      <c r="D40" s="190"/>
      <c r="E40" s="178" t="s">
        <v>4</v>
      </c>
      <c r="F40" s="178" t="s">
        <v>5</v>
      </c>
      <c r="G40" s="180" t="s">
        <v>6</v>
      </c>
      <c r="H40" s="180" t="s">
        <v>22</v>
      </c>
      <c r="I40" s="180" t="s">
        <v>9</v>
      </c>
      <c r="J40" s="180" t="s">
        <v>8</v>
      </c>
      <c r="K40" s="178" t="s">
        <v>11</v>
      </c>
      <c r="L40" s="183" t="s">
        <v>21</v>
      </c>
    </row>
    <row r="41" spans="1:12" ht="12.75">
      <c r="A41" s="181"/>
      <c r="B41" s="191"/>
      <c r="C41" s="192"/>
      <c r="D41" s="193"/>
      <c r="E41" s="179"/>
      <c r="F41" s="179"/>
      <c r="G41" s="181"/>
      <c r="H41" s="181"/>
      <c r="I41" s="181"/>
      <c r="J41" s="181"/>
      <c r="K41" s="179"/>
      <c r="L41" s="184"/>
    </row>
    <row r="42" spans="1:12" s="70" customFormat="1" ht="12.75">
      <c r="A42" s="2">
        <v>1</v>
      </c>
      <c r="B42" s="118" t="s">
        <v>118</v>
      </c>
      <c r="C42" s="65"/>
      <c r="D42" s="79" t="s">
        <v>121</v>
      </c>
      <c r="E42" s="68">
        <v>1997</v>
      </c>
      <c r="F42" s="89" t="s">
        <v>119</v>
      </c>
      <c r="G42" s="84" t="s">
        <v>47</v>
      </c>
      <c r="H42" s="84" t="s">
        <v>97</v>
      </c>
      <c r="I42" s="72">
        <v>132</v>
      </c>
      <c r="J42" s="2">
        <f>I42*1.3</f>
        <v>171.6</v>
      </c>
      <c r="K42" s="89"/>
      <c r="L42" s="72" t="s">
        <v>182</v>
      </c>
    </row>
    <row r="43" spans="1:13" s="29" customFormat="1" ht="12.75">
      <c r="A43" s="3"/>
      <c r="B43" s="36"/>
      <c r="C43" s="37"/>
      <c r="D43" s="38"/>
      <c r="E43" s="40"/>
      <c r="F43" s="39"/>
      <c r="G43" s="40"/>
      <c r="H43" s="40"/>
      <c r="I43" s="40"/>
      <c r="J43" s="2"/>
      <c r="K43" s="40"/>
      <c r="L43" s="40"/>
      <c r="M43" s="51"/>
    </row>
    <row r="44" spans="1:13" s="29" customFormat="1" ht="12.75">
      <c r="A44" s="12"/>
      <c r="B44" s="19"/>
      <c r="C44" s="19"/>
      <c r="D44" s="20"/>
      <c r="E44" s="42"/>
      <c r="F44" s="21"/>
      <c r="G44" s="42"/>
      <c r="H44" s="42"/>
      <c r="I44" s="42"/>
      <c r="J44" s="42"/>
      <c r="K44" s="42"/>
      <c r="L44" s="42"/>
      <c r="M44" s="42"/>
    </row>
    <row r="45" spans="1:12" ht="15.75">
      <c r="A45" s="29"/>
      <c r="B45" s="29"/>
      <c r="C45" s="29"/>
      <c r="D45" s="187" t="s">
        <v>40</v>
      </c>
      <c r="E45" s="187"/>
      <c r="F45" s="187"/>
      <c r="G45" s="187"/>
      <c r="H45" s="187"/>
      <c r="I45" s="187"/>
      <c r="J45" s="187"/>
      <c r="K45" s="187"/>
      <c r="L45" s="187"/>
    </row>
    <row r="46" spans="2:12" ht="15.75">
      <c r="B46" s="27"/>
      <c r="C46" s="7" t="s">
        <v>33</v>
      </c>
      <c r="D46" s="26"/>
      <c r="E46" s="27"/>
      <c r="F46" s="27"/>
      <c r="G46" s="27"/>
      <c r="H46" s="27"/>
      <c r="I46" s="27"/>
      <c r="K46" s="27"/>
      <c r="L46" s="7" t="s">
        <v>32</v>
      </c>
    </row>
    <row r="47" spans="1:12" ht="15.75">
      <c r="A47" s="8" t="s">
        <v>38</v>
      </c>
      <c r="B47" s="8" t="s">
        <v>39</v>
      </c>
      <c r="C47" s="8" t="s">
        <v>41</v>
      </c>
      <c r="D47" s="26"/>
      <c r="E47" s="27"/>
      <c r="F47" s="27"/>
      <c r="G47" s="27"/>
      <c r="H47" s="27"/>
      <c r="I47" s="27"/>
      <c r="J47" s="8" t="s">
        <v>51</v>
      </c>
      <c r="K47" s="8" t="s">
        <v>30</v>
      </c>
      <c r="L47" s="8" t="s">
        <v>31</v>
      </c>
    </row>
    <row r="48" spans="1:12" ht="12.75">
      <c r="A48" s="8">
        <v>158</v>
      </c>
      <c r="B48" s="8">
        <v>130</v>
      </c>
      <c r="C48" s="8">
        <v>75</v>
      </c>
      <c r="J48" s="8">
        <v>130</v>
      </c>
      <c r="K48" s="8">
        <v>100</v>
      </c>
      <c r="L48" s="8">
        <v>90</v>
      </c>
    </row>
    <row r="49" spans="1:12" ht="12.75" customHeight="1">
      <c r="A49" s="180" t="s">
        <v>3</v>
      </c>
      <c r="B49" s="188" t="s">
        <v>20</v>
      </c>
      <c r="C49" s="189"/>
      <c r="D49" s="190"/>
      <c r="E49" s="178" t="s">
        <v>4</v>
      </c>
      <c r="F49" s="178" t="s">
        <v>5</v>
      </c>
      <c r="G49" s="180" t="s">
        <v>6</v>
      </c>
      <c r="H49" s="180" t="s">
        <v>22</v>
      </c>
      <c r="I49" s="180" t="s">
        <v>9</v>
      </c>
      <c r="J49" s="180" t="s">
        <v>8</v>
      </c>
      <c r="K49" s="178" t="s">
        <v>11</v>
      </c>
      <c r="L49" s="183" t="s">
        <v>21</v>
      </c>
    </row>
    <row r="50" spans="1:12" ht="12.75">
      <c r="A50" s="181"/>
      <c r="B50" s="191"/>
      <c r="C50" s="192"/>
      <c r="D50" s="193"/>
      <c r="E50" s="179"/>
      <c r="F50" s="179"/>
      <c r="G50" s="181"/>
      <c r="H50" s="181"/>
      <c r="I50" s="181"/>
      <c r="J50" s="181"/>
      <c r="K50" s="179"/>
      <c r="L50" s="184"/>
    </row>
    <row r="51" spans="1:12" s="70" customFormat="1" ht="12.75">
      <c r="A51" s="2">
        <v>1</v>
      </c>
      <c r="B51" s="119" t="s">
        <v>165</v>
      </c>
      <c r="C51" s="65"/>
      <c r="D51" s="79" t="s">
        <v>52</v>
      </c>
      <c r="E51" s="66">
        <v>1993</v>
      </c>
      <c r="F51" s="67">
        <v>81.3</v>
      </c>
      <c r="G51" s="80">
        <v>1</v>
      </c>
      <c r="H51" s="80" t="s">
        <v>55</v>
      </c>
      <c r="I51" s="3">
        <v>176</v>
      </c>
      <c r="J51" s="2">
        <f>I51*4.5</f>
        <v>792</v>
      </c>
      <c r="K51" s="87"/>
      <c r="L51" s="143" t="s">
        <v>166</v>
      </c>
    </row>
    <row r="52" spans="1:12" s="63" customFormat="1" ht="12.75">
      <c r="A52" s="2"/>
      <c r="B52" s="74"/>
      <c r="C52" s="65"/>
      <c r="D52" s="66"/>
      <c r="E52" s="66"/>
      <c r="F52" s="67"/>
      <c r="G52" s="68"/>
      <c r="H52" s="80"/>
      <c r="I52" s="3"/>
      <c r="J52" s="2"/>
      <c r="K52" s="87"/>
      <c r="L52" s="69"/>
    </row>
    <row r="53" spans="1:13" s="29" customFormat="1" ht="12.75">
      <c r="A53" s="108"/>
      <c r="B53" s="214"/>
      <c r="C53" s="215"/>
      <c r="D53" s="112"/>
      <c r="E53" s="110"/>
      <c r="F53" s="109"/>
      <c r="G53" s="110"/>
      <c r="H53" s="2"/>
      <c r="I53" s="40"/>
      <c r="J53" s="2"/>
      <c r="K53" s="40"/>
      <c r="L53" s="40"/>
      <c r="M53" s="113"/>
    </row>
    <row r="56" spans="1:13" ht="12.75">
      <c r="A56" s="5" t="s">
        <v>14</v>
      </c>
      <c r="B56" s="5"/>
      <c r="C56" s="33"/>
      <c r="D56" s="10"/>
      <c r="E56" s="206" t="s">
        <v>50</v>
      </c>
      <c r="F56" s="206"/>
      <c r="G56" s="206"/>
      <c r="H56" s="10"/>
      <c r="I56" s="5" t="s">
        <v>15</v>
      </c>
      <c r="J56" s="5"/>
      <c r="K56" s="207" t="s">
        <v>75</v>
      </c>
      <c r="L56" s="207"/>
      <c r="M56" s="208"/>
    </row>
  </sheetData>
  <sheetProtection/>
  <mergeCells count="60">
    <mergeCell ref="B33:C33"/>
    <mergeCell ref="D35:L35"/>
    <mergeCell ref="G40:G41"/>
    <mergeCell ref="L40:L41"/>
    <mergeCell ref="H40:H41"/>
    <mergeCell ref="I40:I41"/>
    <mergeCell ref="J40:J41"/>
    <mergeCell ref="K40:K41"/>
    <mergeCell ref="A49:A50"/>
    <mergeCell ref="B49:D50"/>
    <mergeCell ref="E49:E50"/>
    <mergeCell ref="F49:F50"/>
    <mergeCell ref="B53:C53"/>
    <mergeCell ref="D45:L45"/>
    <mergeCell ref="G49:G50"/>
    <mergeCell ref="H49:H50"/>
    <mergeCell ref="I49:I50"/>
    <mergeCell ref="J49:J50"/>
    <mergeCell ref="K49:K50"/>
    <mergeCell ref="L49:L50"/>
    <mergeCell ref="A29:A30"/>
    <mergeCell ref="B29:D30"/>
    <mergeCell ref="E29:E30"/>
    <mergeCell ref="F29:F30"/>
    <mergeCell ref="A40:A41"/>
    <mergeCell ref="B40:D41"/>
    <mergeCell ref="E40:E41"/>
    <mergeCell ref="F40:F41"/>
    <mergeCell ref="E5:L5"/>
    <mergeCell ref="C1:N1"/>
    <mergeCell ref="B2:N2"/>
    <mergeCell ref="B3:N3"/>
    <mergeCell ref="B4:N4"/>
    <mergeCell ref="A6:N6"/>
    <mergeCell ref="E56:G56"/>
    <mergeCell ref="K56:M56"/>
    <mergeCell ref="H18:H19"/>
    <mergeCell ref="J18:J19"/>
    <mergeCell ref="K18:K19"/>
    <mergeCell ref="L18:L19"/>
    <mergeCell ref="G29:G30"/>
    <mergeCell ref="D24:L24"/>
    <mergeCell ref="K29:K30"/>
    <mergeCell ref="L29:L30"/>
    <mergeCell ref="H29:H30"/>
    <mergeCell ref="I29:I30"/>
    <mergeCell ref="J29:J30"/>
    <mergeCell ref="I18:I19"/>
    <mergeCell ref="E18:E19"/>
    <mergeCell ref="F18:F19"/>
    <mergeCell ref="E8:M8"/>
    <mergeCell ref="D13:L13"/>
    <mergeCell ref="G18:G19"/>
    <mergeCell ref="A9:C9"/>
    <mergeCell ref="E9:N9"/>
    <mergeCell ref="A10:C10"/>
    <mergeCell ref="E10:N10"/>
    <mergeCell ref="A18:A19"/>
    <mergeCell ref="A11:B11"/>
    <mergeCell ref="B18:D19"/>
  </mergeCells>
  <printOptions/>
  <pageMargins left="1.6" right="0.7086614173228347" top="0.17" bottom="0.17" header="0.31496062992125984" footer="0.17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90" zoomScaleNormal="90" zoomScalePageLayoutView="0" workbookViewId="0" topLeftCell="A1">
      <selection activeCell="F36" sqref="F36"/>
    </sheetView>
  </sheetViews>
  <sheetFormatPr defaultColWidth="9.00390625" defaultRowHeight="12.75"/>
  <cols>
    <col min="1" max="2" width="9.125" style="30" customWidth="1"/>
    <col min="3" max="3" width="10.875" style="30" customWidth="1"/>
    <col min="4" max="7" width="9.125" style="30" customWidth="1"/>
    <col min="8" max="8" width="19.125" style="30" customWidth="1"/>
    <col min="9" max="9" width="9.125" style="30" customWidth="1"/>
    <col min="10" max="11" width="10.75390625" style="30" customWidth="1"/>
    <col min="12" max="12" width="11.25390625" style="30" customWidth="1"/>
    <col min="13" max="13" width="27.375" style="30" customWidth="1"/>
    <col min="14" max="14" width="2.875" style="30" customWidth="1"/>
    <col min="15" max="15" width="17.75390625" style="30" hidden="1" customWidth="1"/>
    <col min="16" max="16384" width="9.125" style="30" customWidth="1"/>
  </cols>
  <sheetData>
    <row r="1" spans="1:15" s="29" customFormat="1" ht="12.75">
      <c r="A1" s="28"/>
      <c r="B1" s="28"/>
      <c r="C1" s="211"/>
      <c r="D1" s="211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5.75">
      <c r="A2" s="20"/>
      <c r="B2" s="196" t="s">
        <v>84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15" s="29" customFormat="1" ht="15.75">
      <c r="A3" s="31"/>
      <c r="B3" s="196" t="s">
        <v>18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5.75">
      <c r="A4" s="29"/>
      <c r="B4" s="196" t="s">
        <v>83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</row>
    <row r="5" spans="1:13" s="29" customFormat="1" ht="20.25">
      <c r="A5" s="30"/>
      <c r="B5" s="30"/>
      <c r="C5" s="30"/>
      <c r="D5" s="30"/>
      <c r="E5" s="204"/>
      <c r="F5" s="204"/>
      <c r="G5" s="204"/>
      <c r="H5" s="204"/>
      <c r="I5" s="204"/>
      <c r="J5" s="204"/>
      <c r="K5" s="204"/>
      <c r="L5" s="204"/>
      <c r="M5" s="204"/>
    </row>
    <row r="6" spans="1:15" ht="15.75" customHeight="1">
      <c r="A6" s="213" t="s">
        <v>87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5:14" ht="15.75" customHeight="1">
      <c r="E7" s="4"/>
      <c r="F7" s="5"/>
      <c r="G7" s="5"/>
      <c r="H7" s="5"/>
      <c r="I7" s="5"/>
      <c r="J7" s="5"/>
      <c r="K7" s="5"/>
      <c r="L7" s="5"/>
      <c r="M7" s="5"/>
      <c r="N7" s="5"/>
    </row>
    <row r="8" spans="5:14" ht="15.75" customHeight="1">
      <c r="E8" s="201" t="s">
        <v>45</v>
      </c>
      <c r="F8" s="201"/>
      <c r="G8" s="201"/>
      <c r="H8" s="201"/>
      <c r="I8" s="201"/>
      <c r="J8" s="201"/>
      <c r="K8" s="201"/>
      <c r="L8" s="201"/>
      <c r="M8" s="201"/>
      <c r="N8" s="201"/>
    </row>
    <row r="9" spans="1:15" ht="12.75">
      <c r="A9" s="198" t="s">
        <v>85</v>
      </c>
      <c r="B9" s="198"/>
      <c r="C9" s="198"/>
      <c r="D9" s="33"/>
      <c r="E9" s="199" t="s">
        <v>19</v>
      </c>
      <c r="F9" s="199"/>
      <c r="G9" s="199"/>
      <c r="H9" s="199"/>
      <c r="I9" s="199"/>
      <c r="J9" s="199"/>
      <c r="K9" s="199"/>
      <c r="L9" s="199"/>
      <c r="M9" s="199"/>
      <c r="N9" s="199"/>
      <c r="O9" s="200"/>
    </row>
    <row r="10" spans="1:15" ht="12.75">
      <c r="A10" s="198" t="s">
        <v>86</v>
      </c>
      <c r="B10" s="198"/>
      <c r="C10" s="198"/>
      <c r="D10" s="33"/>
      <c r="E10" s="199" t="s">
        <v>0</v>
      </c>
      <c r="F10" s="199"/>
      <c r="G10" s="199"/>
      <c r="H10" s="199"/>
      <c r="I10" s="199"/>
      <c r="J10" s="199"/>
      <c r="K10" s="199"/>
      <c r="L10" s="199"/>
      <c r="M10" s="199"/>
      <c r="N10" s="199"/>
      <c r="O10" s="200"/>
    </row>
    <row r="11" spans="1:15" ht="12.75">
      <c r="A11" s="33"/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27"/>
    </row>
    <row r="13" spans="1:13" s="29" customFormat="1" ht="15.75">
      <c r="A13" s="196" t="s">
        <v>94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</row>
    <row r="14" spans="1:13" ht="12.75">
      <c r="A14" s="115" t="s">
        <v>95</v>
      </c>
      <c r="B14" s="11"/>
      <c r="C14" s="11"/>
      <c r="D14" s="18"/>
      <c r="E14" s="44"/>
      <c r="F14" s="44"/>
      <c r="G14" s="44"/>
      <c r="H14" s="44"/>
      <c r="I14" s="44"/>
      <c r="J14" s="11"/>
      <c r="K14" s="11"/>
      <c r="L14" s="11"/>
      <c r="M14" s="11"/>
    </row>
    <row r="15" spans="1:13" ht="12.75">
      <c r="A15" s="114"/>
      <c r="B15" s="16"/>
      <c r="C15" s="16"/>
      <c r="D15" s="17"/>
      <c r="E15" s="35"/>
      <c r="F15" s="35"/>
      <c r="G15" s="35"/>
      <c r="H15" s="35"/>
      <c r="I15" s="35"/>
      <c r="J15" s="16"/>
      <c r="K15" s="16"/>
      <c r="L15" s="16"/>
      <c r="M15" s="16"/>
    </row>
    <row r="16" spans="1:13" ht="12.75">
      <c r="A16" s="180" t="s">
        <v>3</v>
      </c>
      <c r="B16" s="188" t="s">
        <v>20</v>
      </c>
      <c r="C16" s="189"/>
      <c r="D16" s="190"/>
      <c r="E16" s="178" t="s">
        <v>4</v>
      </c>
      <c r="F16" s="178" t="s">
        <v>5</v>
      </c>
      <c r="G16" s="180" t="s">
        <v>6</v>
      </c>
      <c r="H16" s="180" t="s">
        <v>22</v>
      </c>
      <c r="I16" s="180" t="s">
        <v>7</v>
      </c>
      <c r="J16" s="180" t="s">
        <v>8</v>
      </c>
      <c r="K16" s="180" t="s">
        <v>13</v>
      </c>
      <c r="L16" s="178" t="s">
        <v>11</v>
      </c>
      <c r="M16" s="183" t="s">
        <v>21</v>
      </c>
    </row>
    <row r="17" spans="1:13" ht="12.75">
      <c r="A17" s="181"/>
      <c r="B17" s="191"/>
      <c r="C17" s="192"/>
      <c r="D17" s="193"/>
      <c r="E17" s="179"/>
      <c r="F17" s="179"/>
      <c r="G17" s="181"/>
      <c r="H17" s="181"/>
      <c r="I17" s="181"/>
      <c r="J17" s="181"/>
      <c r="K17" s="228"/>
      <c r="L17" s="182"/>
      <c r="M17" s="184"/>
    </row>
    <row r="18" spans="1:13" ht="12.75">
      <c r="A18" s="2">
        <v>1</v>
      </c>
      <c r="B18" s="97" t="s">
        <v>162</v>
      </c>
      <c r="C18" s="98"/>
      <c r="D18" s="99" t="s">
        <v>37</v>
      </c>
      <c r="E18" s="99">
        <v>1993</v>
      </c>
      <c r="F18" s="100">
        <v>66.8</v>
      </c>
      <c r="G18" s="101" t="s">
        <v>39</v>
      </c>
      <c r="H18" s="40" t="s">
        <v>55</v>
      </c>
      <c r="I18" s="81">
        <v>51</v>
      </c>
      <c r="J18" s="22">
        <f>I18*22</f>
        <v>1122</v>
      </c>
      <c r="K18" s="22">
        <f>J18/F18</f>
        <v>16.796407185628745</v>
      </c>
      <c r="L18" s="25"/>
      <c r="M18" s="49" t="s">
        <v>163</v>
      </c>
    </row>
    <row r="19" spans="1:15" s="29" customFormat="1" ht="12.75">
      <c r="A19" s="102">
        <v>2</v>
      </c>
      <c r="B19" s="103" t="s">
        <v>173</v>
      </c>
      <c r="C19" s="104"/>
      <c r="D19" s="105" t="s">
        <v>26</v>
      </c>
      <c r="E19" s="105">
        <v>1987</v>
      </c>
      <c r="F19" s="106">
        <v>82</v>
      </c>
      <c r="G19" s="107">
        <v>1</v>
      </c>
      <c r="H19" s="2" t="s">
        <v>55</v>
      </c>
      <c r="I19" s="2">
        <v>47</v>
      </c>
      <c r="J19" s="22">
        <f>I19*11</f>
        <v>517</v>
      </c>
      <c r="K19" s="22">
        <f>J19/F19</f>
        <v>6.304878048780488</v>
      </c>
      <c r="L19" s="25"/>
      <c r="M19" s="41" t="s">
        <v>172</v>
      </c>
      <c r="N19" s="46"/>
      <c r="O19" s="43"/>
    </row>
    <row r="20" spans="1:15" s="29" customFormat="1" ht="12.75">
      <c r="A20" s="2">
        <v>3</v>
      </c>
      <c r="B20" s="103"/>
      <c r="C20" s="104"/>
      <c r="D20" s="105"/>
      <c r="E20" s="105"/>
      <c r="F20" s="106"/>
      <c r="G20" s="107"/>
      <c r="H20" s="2"/>
      <c r="I20" s="2"/>
      <c r="J20" s="22">
        <f>I20*11</f>
        <v>0</v>
      </c>
      <c r="K20" s="22"/>
      <c r="L20" s="25"/>
      <c r="M20" s="41"/>
      <c r="N20" s="12"/>
      <c r="O20" s="43"/>
    </row>
    <row r="21" spans="1:15" s="29" customFormat="1" ht="12.75">
      <c r="A21" s="102">
        <v>4</v>
      </c>
      <c r="B21" s="103"/>
      <c r="C21" s="104"/>
      <c r="D21" s="105"/>
      <c r="E21" s="105"/>
      <c r="F21" s="106"/>
      <c r="G21" s="107"/>
      <c r="H21" s="2"/>
      <c r="I21" s="2"/>
      <c r="J21" s="22">
        <f>I21*11</f>
        <v>0</v>
      </c>
      <c r="K21" s="22"/>
      <c r="L21" s="25"/>
      <c r="M21" s="41"/>
      <c r="N21" s="12"/>
      <c r="O21" s="43"/>
    </row>
    <row r="22" spans="1:15" s="29" customFormat="1" ht="12.75">
      <c r="A22" s="2">
        <v>5</v>
      </c>
      <c r="B22" s="103"/>
      <c r="C22" s="104"/>
      <c r="D22" s="105"/>
      <c r="E22" s="105"/>
      <c r="F22" s="106"/>
      <c r="G22" s="107"/>
      <c r="H22" s="2"/>
      <c r="I22" s="2"/>
      <c r="J22" s="22">
        <f>I22*11</f>
        <v>0</v>
      </c>
      <c r="K22" s="22"/>
      <c r="L22" s="25"/>
      <c r="M22" s="41"/>
      <c r="N22" s="12"/>
      <c r="O22" s="43"/>
    </row>
    <row r="23" spans="1:13" ht="12.75">
      <c r="A23" s="102">
        <v>6</v>
      </c>
      <c r="B23" s="36"/>
      <c r="C23" s="37"/>
      <c r="D23" s="38"/>
      <c r="E23" s="38"/>
      <c r="F23" s="39"/>
      <c r="G23" s="40"/>
      <c r="H23" s="2"/>
      <c r="I23" s="2"/>
      <c r="J23" s="22">
        <f>I23*11</f>
        <v>0</v>
      </c>
      <c r="K23" s="22"/>
      <c r="L23" s="9"/>
      <c r="M23" s="41"/>
    </row>
    <row r="24" spans="1:15" s="29" customFormat="1" ht="12.75">
      <c r="A24" s="12"/>
      <c r="B24" s="19"/>
      <c r="C24" s="19"/>
      <c r="D24" s="20"/>
      <c r="E24" s="20"/>
      <c r="F24" s="21"/>
      <c r="G24" s="42"/>
      <c r="H24" s="12"/>
      <c r="I24" s="12"/>
      <c r="J24" s="12"/>
      <c r="K24" s="12"/>
      <c r="L24" s="12"/>
      <c r="M24" s="13"/>
      <c r="N24" s="12"/>
      <c r="O24" s="43"/>
    </row>
    <row r="27" spans="1:14" ht="12.75">
      <c r="A27" s="5" t="s">
        <v>14</v>
      </c>
      <c r="B27" s="5"/>
      <c r="C27" s="33"/>
      <c r="D27" s="10"/>
      <c r="E27" s="206" t="s">
        <v>50</v>
      </c>
      <c r="F27" s="206"/>
      <c r="G27" s="206"/>
      <c r="H27" s="10"/>
      <c r="I27" s="5" t="s">
        <v>15</v>
      </c>
      <c r="J27" s="5"/>
      <c r="K27" s="5"/>
      <c r="L27" s="207" t="s">
        <v>75</v>
      </c>
      <c r="M27" s="207"/>
      <c r="N27" s="208"/>
    </row>
  </sheetData>
  <sheetProtection/>
  <mergeCells count="25">
    <mergeCell ref="C1:O1"/>
    <mergeCell ref="B2:O2"/>
    <mergeCell ref="B3:O3"/>
    <mergeCell ref="B4:O4"/>
    <mergeCell ref="E5:M5"/>
    <mergeCell ref="E8:N8"/>
    <mergeCell ref="A6:O6"/>
    <mergeCell ref="A16:A17"/>
    <mergeCell ref="B16:D17"/>
    <mergeCell ref="K16:K17"/>
    <mergeCell ref="A9:C9"/>
    <mergeCell ref="A13:M13"/>
    <mergeCell ref="E9:O9"/>
    <mergeCell ref="A10:C10"/>
    <mergeCell ref="E10:O10"/>
    <mergeCell ref="E27:G27"/>
    <mergeCell ref="L27:N27"/>
    <mergeCell ref="J16:J17"/>
    <mergeCell ref="H16:H17"/>
    <mergeCell ref="I16:I17"/>
    <mergeCell ref="G16:G17"/>
    <mergeCell ref="F16:F17"/>
    <mergeCell ref="E16:E17"/>
    <mergeCell ref="L16:L17"/>
    <mergeCell ref="M16:M17"/>
  </mergeCells>
  <printOptions/>
  <pageMargins left="0.7086614173228347" right="0.7086614173228347" top="0.2362204724409449" bottom="0.26" header="0.31496062992125984" footer="0.31496062992125984"/>
  <pageSetup fitToHeight="2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1" sqref="A11:A16"/>
    </sheetView>
  </sheetViews>
  <sheetFormatPr defaultColWidth="9.00390625" defaultRowHeight="12.75"/>
  <cols>
    <col min="2" max="2" width="11.625" style="0" customWidth="1"/>
  </cols>
  <sheetData>
    <row r="1" spans="1:14" ht="15.75">
      <c r="A1" s="20"/>
      <c r="B1" s="196" t="s">
        <v>84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5.75">
      <c r="A2" s="31"/>
      <c r="B2" s="196" t="s">
        <v>18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15.75">
      <c r="A3" s="29"/>
      <c r="B3" s="196" t="s">
        <v>83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5.75">
      <c r="A4" s="29"/>
      <c r="B4" s="4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>
      <c r="A5" s="196" t="s">
        <v>87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s="30" customFormat="1" ht="15.75" customHeight="1">
      <c r="A6" s="220" t="s">
        <v>191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spans="1:14" s="30" customFormat="1" ht="12.75">
      <c r="A7" s="198" t="s">
        <v>85</v>
      </c>
      <c r="B7" s="198"/>
      <c r="C7" s="198"/>
      <c r="D7" s="33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s="30" customFormat="1" ht="12.75">
      <c r="A8" s="198" t="s">
        <v>86</v>
      </c>
      <c r="B8" s="198"/>
      <c r="C8" s="198"/>
      <c r="D8" s="33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9" spans="1:14" ht="12.75">
      <c r="A9" s="183" t="s">
        <v>3</v>
      </c>
      <c r="B9" s="183" t="s">
        <v>22</v>
      </c>
      <c r="C9" s="222" t="s">
        <v>187</v>
      </c>
      <c r="D9" s="223"/>
      <c r="E9" s="223"/>
      <c r="F9" s="223"/>
      <c r="G9" s="223"/>
      <c r="H9" s="223"/>
      <c r="I9" s="224"/>
      <c r="J9" s="225" t="s">
        <v>188</v>
      </c>
      <c r="K9" s="226"/>
      <c r="L9" s="226"/>
      <c r="M9" s="227"/>
      <c r="N9" s="183" t="s">
        <v>186</v>
      </c>
    </row>
    <row r="10" spans="1:14" ht="12.75">
      <c r="A10" s="184"/>
      <c r="B10" s="184"/>
      <c r="C10" s="167">
        <v>63</v>
      </c>
      <c r="D10" s="168">
        <v>68</v>
      </c>
      <c r="E10" s="168">
        <v>73</v>
      </c>
      <c r="F10" s="168">
        <v>78</v>
      </c>
      <c r="G10" s="168">
        <v>85</v>
      </c>
      <c r="H10" s="168">
        <v>95</v>
      </c>
      <c r="I10" s="168" t="s">
        <v>184</v>
      </c>
      <c r="J10" s="168">
        <v>58</v>
      </c>
      <c r="K10" s="168">
        <v>63</v>
      </c>
      <c r="L10" s="168">
        <v>68</v>
      </c>
      <c r="M10" s="168" t="s">
        <v>185</v>
      </c>
      <c r="N10" s="184"/>
    </row>
    <row r="11" spans="1:14" ht="12.75">
      <c r="A11" s="8">
        <v>1</v>
      </c>
      <c r="B11" s="169" t="s">
        <v>55</v>
      </c>
      <c r="C11" s="168">
        <v>20</v>
      </c>
      <c r="D11" s="168"/>
      <c r="E11" s="168"/>
      <c r="F11" s="168"/>
      <c r="G11" s="168">
        <v>20</v>
      </c>
      <c r="H11" s="168">
        <v>20</v>
      </c>
      <c r="I11" s="168" t="s">
        <v>200</v>
      </c>
      <c r="J11" s="168">
        <v>20</v>
      </c>
      <c r="K11" s="168">
        <v>20</v>
      </c>
      <c r="L11" s="168"/>
      <c r="M11" s="168"/>
      <c r="N11" s="168">
        <v>136</v>
      </c>
    </row>
    <row r="12" spans="1:14" ht="12.75">
      <c r="A12" s="8">
        <v>2</v>
      </c>
      <c r="B12" s="169" t="s">
        <v>183</v>
      </c>
      <c r="C12" s="168">
        <v>18</v>
      </c>
      <c r="D12" s="168">
        <v>18</v>
      </c>
      <c r="E12" s="168">
        <v>18</v>
      </c>
      <c r="F12" s="168">
        <v>20</v>
      </c>
      <c r="G12" s="168">
        <v>18</v>
      </c>
      <c r="H12" s="168"/>
      <c r="I12" s="168"/>
      <c r="J12" s="168"/>
      <c r="K12" s="168">
        <v>18</v>
      </c>
      <c r="L12" s="168">
        <v>20</v>
      </c>
      <c r="M12" s="168"/>
      <c r="N12" s="168">
        <f>SUM(C12:M12)</f>
        <v>130</v>
      </c>
    </row>
    <row r="13" spans="1:14" ht="12.75">
      <c r="A13" s="8">
        <v>3</v>
      </c>
      <c r="B13" s="169" t="s">
        <v>177</v>
      </c>
      <c r="C13" s="168"/>
      <c r="D13" s="168" t="s">
        <v>201</v>
      </c>
      <c r="E13" s="168">
        <v>14</v>
      </c>
      <c r="F13" s="168"/>
      <c r="G13" s="168"/>
      <c r="H13" s="168"/>
      <c r="I13" s="168">
        <v>14</v>
      </c>
      <c r="J13" s="168"/>
      <c r="K13" s="168"/>
      <c r="L13" s="168"/>
      <c r="M13" s="168"/>
      <c r="N13" s="168">
        <v>53</v>
      </c>
    </row>
    <row r="14" spans="1:14" ht="12.75">
      <c r="A14" s="8">
        <v>4</v>
      </c>
      <c r="B14" s="169" t="s">
        <v>175</v>
      </c>
      <c r="C14" s="168"/>
      <c r="D14" s="168"/>
      <c r="E14" s="168">
        <v>20</v>
      </c>
      <c r="F14" s="168"/>
      <c r="G14" s="168"/>
      <c r="H14" s="168"/>
      <c r="I14" s="168"/>
      <c r="J14" s="168"/>
      <c r="K14" s="168"/>
      <c r="L14" s="168"/>
      <c r="M14" s="168"/>
      <c r="N14" s="168">
        <f>SUM(C14:M14)</f>
        <v>20</v>
      </c>
    </row>
    <row r="15" spans="1:14" ht="12.75">
      <c r="A15" s="8">
        <v>5</v>
      </c>
      <c r="B15" s="169" t="s">
        <v>181</v>
      </c>
      <c r="C15" s="168"/>
      <c r="D15" s="168"/>
      <c r="E15" s="168"/>
      <c r="F15" s="168"/>
      <c r="G15" s="168">
        <v>16</v>
      </c>
      <c r="H15" s="168"/>
      <c r="I15" s="168"/>
      <c r="J15" s="168"/>
      <c r="K15" s="168"/>
      <c r="L15" s="168"/>
      <c r="M15" s="168"/>
      <c r="N15" s="168">
        <f>SUM(C15:M15)</f>
        <v>16</v>
      </c>
    </row>
    <row r="16" spans="1:14" ht="12.75">
      <c r="A16" s="8">
        <v>6</v>
      </c>
      <c r="B16" s="169" t="s">
        <v>67</v>
      </c>
      <c r="C16" s="168"/>
      <c r="D16" s="168"/>
      <c r="E16" s="168"/>
      <c r="F16" s="168">
        <v>15</v>
      </c>
      <c r="G16" s="168"/>
      <c r="H16" s="168"/>
      <c r="I16" s="168"/>
      <c r="J16" s="168"/>
      <c r="K16" s="168"/>
      <c r="L16" s="168"/>
      <c r="M16" s="168"/>
      <c r="N16" s="168">
        <f>SUM(C16:M16)</f>
        <v>15</v>
      </c>
    </row>
    <row r="19" spans="1:6" ht="12.75">
      <c r="A19" s="86" t="s">
        <v>77</v>
      </c>
      <c r="B19" s="85"/>
      <c r="C19" s="85"/>
      <c r="D19" s="96" t="s">
        <v>92</v>
      </c>
      <c r="E19" s="95"/>
      <c r="F19" s="95"/>
    </row>
    <row r="20" spans="1:6" ht="12.75">
      <c r="A20" s="86"/>
      <c r="B20" s="85"/>
      <c r="C20" s="85"/>
      <c r="D20" s="90"/>
      <c r="E20" s="90"/>
      <c r="F20" s="90"/>
    </row>
    <row r="21" spans="1:6" ht="12.75">
      <c r="A21" s="86" t="s">
        <v>78</v>
      </c>
      <c r="B21" s="85"/>
      <c r="C21" s="85"/>
      <c r="D21" s="85" t="s">
        <v>93</v>
      </c>
      <c r="E21" s="90"/>
      <c r="F21" s="90"/>
    </row>
  </sheetData>
  <sheetProtection/>
  <mergeCells count="14">
    <mergeCell ref="A7:C7"/>
    <mergeCell ref="E7:N7"/>
    <mergeCell ref="A8:C8"/>
    <mergeCell ref="E8:N8"/>
    <mergeCell ref="A6:N6"/>
    <mergeCell ref="B1:N1"/>
    <mergeCell ref="B2:N2"/>
    <mergeCell ref="B3:N3"/>
    <mergeCell ref="A5:N5"/>
    <mergeCell ref="B9:B10"/>
    <mergeCell ref="A9:A10"/>
    <mergeCell ref="C9:I9"/>
    <mergeCell ref="J9:M9"/>
    <mergeCell ref="N9:N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s="29" customFormat="1" ht="12.75">
      <c r="A1" s="28"/>
      <c r="B1" s="28"/>
      <c r="C1" s="211"/>
      <c r="D1" s="211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s="30" customFormat="1" ht="15.75">
      <c r="A2" s="20"/>
      <c r="B2" s="196" t="s">
        <v>84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s="29" customFormat="1" ht="15.75">
      <c r="A3" s="31"/>
      <c r="B3" s="196" t="s">
        <v>18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s="30" customFormat="1" ht="15.75">
      <c r="A4" s="29"/>
      <c r="B4" s="196" t="s">
        <v>83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2" s="29" customFormat="1" ht="20.25">
      <c r="A5" s="30"/>
      <c r="B5" s="30"/>
      <c r="C5" s="30"/>
      <c r="D5" s="30"/>
      <c r="E5" s="204"/>
      <c r="F5" s="204"/>
      <c r="G5" s="204"/>
      <c r="H5" s="204"/>
      <c r="I5" s="204"/>
      <c r="J5" s="204"/>
      <c r="K5" s="204"/>
      <c r="L5" s="204"/>
    </row>
    <row r="6" spans="1:14" s="30" customFormat="1" ht="15.75" customHeight="1">
      <c r="A6" s="213" t="s">
        <v>87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ht="12.75">
      <c r="A7" s="28"/>
      <c r="B7" s="28"/>
      <c r="C7" s="211"/>
      <c r="D7" s="211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8"/>
    </row>
    <row r="8" spans="1:15" ht="20.25">
      <c r="A8" s="198" t="s">
        <v>85</v>
      </c>
      <c r="B8" s="198"/>
      <c r="C8" s="198"/>
      <c r="D8" s="28"/>
      <c r="E8" s="204"/>
      <c r="F8" s="204"/>
      <c r="G8" s="204"/>
      <c r="H8" s="204"/>
      <c r="I8" s="204"/>
      <c r="J8" s="204"/>
      <c r="K8" s="204"/>
      <c r="L8" s="204"/>
      <c r="M8" s="204"/>
      <c r="N8" s="28"/>
      <c r="O8" s="28"/>
    </row>
    <row r="9" spans="1:3" ht="12.75">
      <c r="A9" s="198" t="s">
        <v>86</v>
      </c>
      <c r="B9" s="198"/>
      <c r="C9" s="198"/>
    </row>
    <row r="10" spans="1:14" ht="15.75">
      <c r="A10" s="218" t="s">
        <v>76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</row>
    <row r="12" spans="1:6" ht="12.75">
      <c r="A12" s="86" t="s">
        <v>77</v>
      </c>
      <c r="B12" s="85"/>
      <c r="C12" s="85"/>
      <c r="D12" s="96" t="s">
        <v>92</v>
      </c>
      <c r="E12" s="95"/>
      <c r="F12" s="95"/>
    </row>
    <row r="13" spans="1:6" ht="12.75">
      <c r="A13" s="86"/>
      <c r="B13" s="85"/>
      <c r="C13" s="85"/>
      <c r="D13" s="90"/>
      <c r="E13" s="90"/>
      <c r="F13" s="90"/>
    </row>
    <row r="14" spans="1:6" ht="12.75">
      <c r="A14" s="86" t="s">
        <v>78</v>
      </c>
      <c r="B14" s="85"/>
      <c r="C14" s="85"/>
      <c r="D14" s="85" t="s">
        <v>93</v>
      </c>
      <c r="E14" s="90"/>
      <c r="F14" s="90"/>
    </row>
    <row r="15" spans="2:6" ht="12.75">
      <c r="B15" s="85"/>
      <c r="C15" s="85"/>
      <c r="D15" s="28"/>
      <c r="E15" s="28"/>
      <c r="F15" s="28"/>
    </row>
    <row r="16" spans="1:6" ht="12.75">
      <c r="A16" s="91" t="s">
        <v>79</v>
      </c>
      <c r="D16" s="90" t="s">
        <v>80</v>
      </c>
      <c r="E16" s="90"/>
      <c r="F16" s="90"/>
    </row>
    <row r="17" spans="1:6" ht="12.75">
      <c r="A17" s="91"/>
      <c r="D17" s="85" t="s">
        <v>82</v>
      </c>
      <c r="E17" s="90"/>
      <c r="F17" s="90"/>
    </row>
    <row r="18" spans="1:6" ht="12.75">
      <c r="A18" s="91"/>
      <c r="D18" s="92" t="s">
        <v>81</v>
      </c>
      <c r="F18" s="92"/>
    </row>
    <row r="19" spans="4:6" ht="12.75">
      <c r="D19" s="93" t="s">
        <v>88</v>
      </c>
      <c r="E19" s="92"/>
      <c r="F19" s="92"/>
    </row>
    <row r="20" spans="4:6" ht="12.75">
      <c r="D20" s="93" t="s">
        <v>89</v>
      </c>
      <c r="E20" s="92"/>
      <c r="F20" s="92"/>
    </row>
    <row r="21" spans="4:6" ht="12.75">
      <c r="D21" s="93" t="s">
        <v>168</v>
      </c>
      <c r="E21" s="92"/>
      <c r="F21" s="92"/>
    </row>
    <row r="22" spans="4:6" ht="12.75">
      <c r="D22" s="93" t="s">
        <v>169</v>
      </c>
      <c r="E22" s="92"/>
      <c r="F22" s="92"/>
    </row>
    <row r="23" spans="4:6" ht="12.75">
      <c r="D23" s="93" t="s">
        <v>90</v>
      </c>
      <c r="E23" s="92"/>
      <c r="F23" s="92"/>
    </row>
    <row r="24" spans="4:6" ht="12.75">
      <c r="D24" s="93" t="s">
        <v>91</v>
      </c>
      <c r="E24" s="92"/>
      <c r="F24" s="92"/>
    </row>
    <row r="25" spans="4:6" ht="12.75">
      <c r="D25" s="92"/>
      <c r="E25" s="92"/>
      <c r="F25" s="92"/>
    </row>
    <row r="26" spans="4:6" ht="12.75">
      <c r="D26" s="92"/>
      <c r="E26" s="92"/>
      <c r="F26" s="92"/>
    </row>
    <row r="27" spans="4:6" ht="12.75">
      <c r="D27" s="92"/>
      <c r="E27" s="92"/>
      <c r="F27" s="92"/>
    </row>
    <row r="28" spans="4:5" ht="12.75">
      <c r="D28" s="93"/>
      <c r="E28" s="92"/>
    </row>
    <row r="29" ht="12.75">
      <c r="D29" s="93"/>
    </row>
    <row r="30" ht="12.75">
      <c r="D30" s="93"/>
    </row>
  </sheetData>
  <sheetProtection/>
  <mergeCells count="11">
    <mergeCell ref="A8:C8"/>
    <mergeCell ref="E8:M8"/>
    <mergeCell ref="A9:C9"/>
    <mergeCell ref="A10:N10"/>
    <mergeCell ref="C7:N7"/>
    <mergeCell ref="C1:N1"/>
    <mergeCell ref="B2:N2"/>
    <mergeCell ref="B3:N3"/>
    <mergeCell ref="B4:N4"/>
    <mergeCell ref="E5:L5"/>
    <mergeCell ref="A6:N6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 Егоров</dc:creator>
  <cp:keywords/>
  <dc:description/>
  <cp:lastModifiedBy>Валентин</cp:lastModifiedBy>
  <cp:lastPrinted>2016-11-13T13:46:06Z</cp:lastPrinted>
  <dcterms:created xsi:type="dcterms:W3CDTF">2010-12-18T06:22:18Z</dcterms:created>
  <dcterms:modified xsi:type="dcterms:W3CDTF">2016-11-13T19:27:42Z</dcterms:modified>
  <cp:category/>
  <cp:version/>
  <cp:contentType/>
  <cp:contentStatus/>
</cp:coreProperties>
</file>