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двоеборье" sheetId="1" r:id="rId1"/>
    <sheet name="девушки" sheetId="2" r:id="rId2"/>
    <sheet name="длинный цикл" sheetId="3" r:id="rId3"/>
  </sheets>
  <definedNames/>
  <calcPr fullCalcOnLoad="1"/>
</workbook>
</file>

<file path=xl/sharedStrings.xml><?xml version="1.0" encoding="utf-8"?>
<sst xmlns="http://schemas.openxmlformats.org/spreadsheetml/2006/main" count="1127" uniqueCount="171">
  <si>
    <t xml:space="preserve">                                                                                                                                                                        регламент времени 10 минут</t>
  </si>
  <si>
    <t xml:space="preserve"> </t>
  </si>
  <si>
    <t>Весовая категория до 63 кг.</t>
  </si>
  <si>
    <t>Место</t>
  </si>
  <si>
    <t>Год рожд.</t>
  </si>
  <si>
    <t>Соб. вес</t>
  </si>
  <si>
    <t>Разряд</t>
  </si>
  <si>
    <t>ТОЛЧОК</t>
  </si>
  <si>
    <t>Очки</t>
  </si>
  <si>
    <t>Рывок</t>
  </si>
  <si>
    <t>Сумма Двоеборья</t>
  </si>
  <si>
    <t>Вып. разряд</t>
  </si>
  <si>
    <t>Сумма</t>
  </si>
  <si>
    <t>Результат</t>
  </si>
  <si>
    <t>Главный судья</t>
  </si>
  <si>
    <t>Главный секретарь</t>
  </si>
  <si>
    <t>г. Рыбинск</t>
  </si>
  <si>
    <t>Весовая категория до 68 кг.</t>
  </si>
  <si>
    <t>Федерация гиревого спорта Ярославской области</t>
  </si>
  <si>
    <t xml:space="preserve">                                                                                                                                            вес гири по коэффициентам</t>
  </si>
  <si>
    <t>Ф.И.О.</t>
  </si>
  <si>
    <t>Тренер</t>
  </si>
  <si>
    <t>Команда</t>
  </si>
  <si>
    <t>Весовая категория до 58 кг.</t>
  </si>
  <si>
    <t>Весовая категория до 53 кг.</t>
  </si>
  <si>
    <t>Рыбинск</t>
  </si>
  <si>
    <t>Егоров В.В.</t>
  </si>
  <si>
    <t>24 кг</t>
  </si>
  <si>
    <t>Кобзев М.А.</t>
  </si>
  <si>
    <t>Федулов А.Ю.</t>
  </si>
  <si>
    <t>16 кг</t>
  </si>
  <si>
    <t>Потапов К.И.</t>
  </si>
  <si>
    <t>Орлов Дмитрий</t>
  </si>
  <si>
    <t>12 кг</t>
  </si>
  <si>
    <t>8 кг</t>
  </si>
  <si>
    <t>Клопов Н.А.</t>
  </si>
  <si>
    <t>Волков А.А.</t>
  </si>
  <si>
    <t>Толчок</t>
  </si>
  <si>
    <t>Басов Сергей</t>
  </si>
  <si>
    <t>Весовая категория св. 58 кг.</t>
  </si>
  <si>
    <t>КМС</t>
  </si>
  <si>
    <t>Потатуев Артем</t>
  </si>
  <si>
    <t>Весовая категория до 48 кг.</t>
  </si>
  <si>
    <t xml:space="preserve">                                                                                                       Весовая категория до 73 кг.</t>
  </si>
  <si>
    <t xml:space="preserve">                                   Весовая категория св. 73 кг.</t>
  </si>
  <si>
    <t>Гоголев М.Н. МК    г.Рыбинск</t>
  </si>
  <si>
    <t>Длинный цикл</t>
  </si>
  <si>
    <t>Девушки (рывок)</t>
  </si>
  <si>
    <t xml:space="preserve"> Классическое двоеборье</t>
  </si>
  <si>
    <t xml:space="preserve">Лопата Юлия </t>
  </si>
  <si>
    <t>В/К</t>
  </si>
  <si>
    <t>1юн</t>
  </si>
  <si>
    <t>Фалин Борис</t>
  </si>
  <si>
    <t>Пиянин Евгений</t>
  </si>
  <si>
    <t>Горлов Андрей</t>
  </si>
  <si>
    <t>Семин Денис</t>
  </si>
  <si>
    <t>Агафонов Денис</t>
  </si>
  <si>
    <t>28 кг</t>
  </si>
  <si>
    <t>Волков Илья</t>
  </si>
  <si>
    <t>2юн</t>
  </si>
  <si>
    <t>Израилев Даниил</t>
  </si>
  <si>
    <t>Гаврилов Владислав</t>
  </si>
  <si>
    <t>Хохлов Дмитрий</t>
  </si>
  <si>
    <t>Смирнов Даниил</t>
  </si>
  <si>
    <t>Орлов Никита</t>
  </si>
  <si>
    <t>Ногтев Никита</t>
  </si>
  <si>
    <t>Евстафьев Александр</t>
  </si>
  <si>
    <t>Иванов Сергей</t>
  </si>
  <si>
    <t>Николаев Егор</t>
  </si>
  <si>
    <t>бр.</t>
  </si>
  <si>
    <t>б/р</t>
  </si>
  <si>
    <t>Весовая категория свыше 68 кг.</t>
  </si>
  <si>
    <t>Агентство по физической культуре и спорту Ярославской области</t>
  </si>
  <si>
    <t>-</t>
  </si>
  <si>
    <t>10 кг</t>
  </si>
  <si>
    <t>14 кг</t>
  </si>
  <si>
    <t>Паршенков Кирилл</t>
  </si>
  <si>
    <t>32 кг</t>
  </si>
  <si>
    <t>Агенство по физической культуре и спорту Ярославской области</t>
  </si>
  <si>
    <t>Открытый турнир по гиревому спорту памяти МС Нюнькина среди юношей и девушек 1998 г.р. и моложе</t>
  </si>
  <si>
    <t>31 октября 2015 г.</t>
  </si>
  <si>
    <t>Рычков Артемий</t>
  </si>
  <si>
    <t>Красильников Егор</t>
  </si>
  <si>
    <t>Травинов Артем</t>
  </si>
  <si>
    <t>Коняшов Валерий</t>
  </si>
  <si>
    <t>Матвеенко Николай</t>
  </si>
  <si>
    <t>Филиппов Николай</t>
  </si>
  <si>
    <t>Гагауз Дмитрий</t>
  </si>
  <si>
    <t>Смирнов Павел</t>
  </si>
  <si>
    <t>Бурмистров Александр</t>
  </si>
  <si>
    <t>Румянцев Кирилл</t>
  </si>
  <si>
    <t>Кокарев Данил</t>
  </si>
  <si>
    <t>Ширяев Юрий</t>
  </si>
  <si>
    <t>Шилов Виталий</t>
  </si>
  <si>
    <t>Потапов Сергей</t>
  </si>
  <si>
    <t>Виноградова С.Н.</t>
  </si>
  <si>
    <t>Смирнов Борис</t>
  </si>
  <si>
    <t>Быков Илья</t>
  </si>
  <si>
    <t>Апальков Станислав</t>
  </si>
  <si>
    <t>Зуйков Сергей</t>
  </si>
  <si>
    <t>Цыганов Дмитрий</t>
  </si>
  <si>
    <t>Миронов Антон</t>
  </si>
  <si>
    <t>Камахина Марина</t>
  </si>
  <si>
    <t>Привалова Ксения</t>
  </si>
  <si>
    <t>Архипова Карина</t>
  </si>
  <si>
    <t>Кустова Алла</t>
  </si>
  <si>
    <t>4 кг</t>
  </si>
  <si>
    <t>Плигина Екатерина</t>
  </si>
  <si>
    <t>Демичева Варвара</t>
  </si>
  <si>
    <t>Лебедев Иван</t>
  </si>
  <si>
    <t>Клименко Александр</t>
  </si>
  <si>
    <t>Трофимов Даниил</t>
  </si>
  <si>
    <t>Тарасов Никита</t>
  </si>
  <si>
    <t>Гоголев М.Н.</t>
  </si>
  <si>
    <t>Верховцева Екатерина</t>
  </si>
  <si>
    <t>Егоров В.В.  ВК   г. Рыбинск</t>
  </si>
  <si>
    <t>ЕгоровВ.В.  ВК   г. Рыбинск</t>
  </si>
  <si>
    <t>Иванов Александр</t>
  </si>
  <si>
    <t>Яковлев Е.А.</t>
  </si>
  <si>
    <t>Коновалов Иван</t>
  </si>
  <si>
    <t>Инюшкин Даниил</t>
  </si>
  <si>
    <t>Вес гирь 16 кг</t>
  </si>
  <si>
    <t>Вес гирь 24 кг</t>
  </si>
  <si>
    <t>I юн.</t>
  </si>
  <si>
    <t>II юн.</t>
  </si>
  <si>
    <t>III юн.</t>
  </si>
  <si>
    <t>I</t>
  </si>
  <si>
    <t>II</t>
  </si>
  <si>
    <t>III</t>
  </si>
  <si>
    <t xml:space="preserve">                           Вес гирь 16 кг</t>
  </si>
  <si>
    <t xml:space="preserve">           Вес гирь 16 кг</t>
  </si>
  <si>
    <t xml:space="preserve">I </t>
  </si>
  <si>
    <t xml:space="preserve">II </t>
  </si>
  <si>
    <t xml:space="preserve">III </t>
  </si>
  <si>
    <t>I юн</t>
  </si>
  <si>
    <t>II юн</t>
  </si>
  <si>
    <t>III юн</t>
  </si>
  <si>
    <t>Зарилов Илья</t>
  </si>
  <si>
    <t>Максаков Денис</t>
  </si>
  <si>
    <t>55.0</t>
  </si>
  <si>
    <t>2 юн</t>
  </si>
  <si>
    <t>Смолин Николай</t>
  </si>
  <si>
    <t>Гаврилов Игорь</t>
  </si>
  <si>
    <t>Кукобой</t>
  </si>
  <si>
    <t>Кузнецов О.Г.</t>
  </si>
  <si>
    <t>Лебедев Никита</t>
  </si>
  <si>
    <t>б.р.</t>
  </si>
  <si>
    <t>41.2</t>
  </si>
  <si>
    <t>Арсентьев Виталий</t>
  </si>
  <si>
    <t>б\р</t>
  </si>
  <si>
    <t>Грибов Александр</t>
  </si>
  <si>
    <t>Клопов Н.А,</t>
  </si>
  <si>
    <t>Соколов Евгений</t>
  </si>
  <si>
    <t>Соколов Сергей</t>
  </si>
  <si>
    <t>Корельский Евгений</t>
  </si>
  <si>
    <t>Караульный Максим</t>
  </si>
  <si>
    <t>Зайцев Данила</t>
  </si>
  <si>
    <t>Лаксин Илья</t>
  </si>
  <si>
    <t>МУ ДО СДЮСШОР №7 по гиревому спорту и тяжелой атлетике</t>
  </si>
  <si>
    <t>Прокопьев Андрей</t>
  </si>
  <si>
    <t>б\б</t>
  </si>
  <si>
    <t>1 юн</t>
  </si>
  <si>
    <t>+1</t>
  </si>
  <si>
    <t>+1юн</t>
  </si>
  <si>
    <t>+2</t>
  </si>
  <si>
    <t>+2юн</t>
  </si>
  <si>
    <t>+3юн</t>
  </si>
  <si>
    <t>3юн</t>
  </si>
  <si>
    <t>1</t>
  </si>
  <si>
    <t>+3</t>
  </si>
  <si>
    <t>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</si>
</sst>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0" fontId="10" fillId="0" borderId="0" xfId="0" applyFont="1" applyAlignment="1">
      <alignment/>
    </xf>
    <xf numFmtId="2" fontId="0" fillId="0" borderId="11" xfId="0" applyNumberForma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 shrinkToFit="1"/>
    </xf>
    <xf numFmtId="2" fontId="3" fillId="0" borderId="11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2" fontId="15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22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shrinkToFit="1"/>
    </xf>
    <xf numFmtId="2" fontId="3" fillId="0" borderId="12" xfId="0" applyNumberFormat="1" applyFont="1" applyBorder="1" applyAlignment="1">
      <alignment horizontal="center" vertical="center" wrapText="1" shrinkToFit="1"/>
    </xf>
    <xf numFmtId="2" fontId="0" fillId="0" borderId="10" xfId="0" applyNumberFormat="1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2" fontId="0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right"/>
    </xf>
    <xf numFmtId="0" fontId="18" fillId="0" borderId="20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3" width="12.625" style="0" customWidth="1"/>
    <col min="8" max="8" width="10.125" style="0" customWidth="1"/>
    <col min="12" max="12" width="11.25390625" style="0" customWidth="1"/>
    <col min="14" max="14" width="9.375" style="0" customWidth="1"/>
    <col min="15" max="15" width="17.75390625" style="0" customWidth="1"/>
  </cols>
  <sheetData>
    <row r="1" spans="3:14" ht="12.75">
      <c r="C1" s="238"/>
      <c r="D1" s="238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5.75">
      <c r="A2" s="1"/>
      <c r="B2" s="240" t="s">
        <v>72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75">
      <c r="A3" s="1"/>
      <c r="B3" s="240" t="s">
        <v>18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5.75">
      <c r="A4" s="1"/>
      <c r="B4" s="240" t="s">
        <v>158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55"/>
    </row>
    <row r="5" spans="1:14" ht="15.75">
      <c r="A5" s="2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ht="15.75">
      <c r="A6" s="2"/>
      <c r="B6" s="240" t="s">
        <v>79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7"/>
    </row>
    <row r="7" spans="1:14" ht="15.75">
      <c r="A7" s="2"/>
      <c r="B7" s="5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5"/>
    </row>
    <row r="8" spans="2:14" ht="15.75">
      <c r="B8" s="240" t="s">
        <v>48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</row>
    <row r="9" spans="1:15" ht="12.75">
      <c r="A9" s="242" t="s">
        <v>80</v>
      </c>
      <c r="B9" s="242"/>
      <c r="C9" s="242"/>
      <c r="D9" s="3"/>
      <c r="E9" s="243" t="s">
        <v>19</v>
      </c>
      <c r="F9" s="243"/>
      <c r="G9" s="243"/>
      <c r="H9" s="243"/>
      <c r="I9" s="243"/>
      <c r="J9" s="243"/>
      <c r="K9" s="243"/>
      <c r="L9" s="243"/>
      <c r="M9" s="243"/>
      <c r="N9" s="243"/>
      <c r="O9" s="237"/>
    </row>
    <row r="10" spans="1:15" ht="12.75">
      <c r="A10" s="242" t="s">
        <v>16</v>
      </c>
      <c r="B10" s="242"/>
      <c r="C10" s="242"/>
      <c r="D10" s="3"/>
      <c r="E10" s="243" t="s">
        <v>0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37"/>
    </row>
    <row r="11" spans="3:13" ht="15.75">
      <c r="C11" s="240" t="s">
        <v>42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245" ht="15.75">
      <c r="A12" s="234" t="s">
        <v>121</v>
      </c>
      <c r="B12" s="235"/>
      <c r="C12" s="235"/>
      <c r="D12" s="55"/>
      <c r="E12" s="5"/>
      <c r="F12" s="5"/>
      <c r="G12" s="5"/>
      <c r="H12" s="5"/>
      <c r="I12" s="5"/>
      <c r="J12" s="5"/>
      <c r="K12" s="5"/>
      <c r="L12" s="5"/>
      <c r="M12" s="5"/>
      <c r="N12" s="228" t="s">
        <v>122</v>
      </c>
      <c r="O12" s="228"/>
      <c r="P12" s="228"/>
      <c r="Q12" s="55"/>
      <c r="R12" s="5"/>
      <c r="S12" s="5"/>
      <c r="T12" s="5"/>
      <c r="U12" s="5"/>
      <c r="V12" s="5"/>
      <c r="W12" s="5"/>
      <c r="X12" s="5"/>
      <c r="Y12" s="5"/>
      <c r="Z12" s="5"/>
      <c r="AA12" s="228" t="s">
        <v>122</v>
      </c>
      <c r="AB12" s="228"/>
      <c r="AC12" s="228"/>
      <c r="AD12" s="234" t="s">
        <v>121</v>
      </c>
      <c r="AE12" s="235"/>
      <c r="AF12" s="235"/>
      <c r="AG12" s="5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228" t="s">
        <v>122</v>
      </c>
      <c r="AZ12" s="228"/>
      <c r="BA12" s="228"/>
      <c r="BB12" s="234" t="s">
        <v>121</v>
      </c>
      <c r="BC12" s="235"/>
      <c r="BD12" s="235"/>
      <c r="BE12" s="55"/>
      <c r="BF12" s="5"/>
      <c r="BG12" s="5"/>
      <c r="BH12" s="5"/>
      <c r="BI12" s="5"/>
      <c r="BJ12" s="5"/>
      <c r="BK12" s="5"/>
      <c r="BL12" s="5"/>
      <c r="BM12" s="5"/>
      <c r="BN12" s="5"/>
      <c r="BO12" s="228" t="s">
        <v>122</v>
      </c>
      <c r="BP12" s="228"/>
      <c r="BQ12" s="228"/>
      <c r="BR12" s="234" t="s">
        <v>121</v>
      </c>
      <c r="BS12" s="235"/>
      <c r="BT12" s="235"/>
      <c r="BU12" s="55"/>
      <c r="BV12" s="5"/>
      <c r="BW12" s="5"/>
      <c r="BX12" s="5"/>
      <c r="BY12" s="5"/>
      <c r="BZ12" s="5"/>
      <c r="CA12" s="5"/>
      <c r="CB12" s="5"/>
      <c r="CC12" s="5"/>
      <c r="CD12" s="5"/>
      <c r="CE12" s="228" t="s">
        <v>122</v>
      </c>
      <c r="CF12" s="228"/>
      <c r="CG12" s="228"/>
      <c r="CH12" s="234" t="s">
        <v>121</v>
      </c>
      <c r="CI12" s="235"/>
      <c r="CJ12" s="235"/>
      <c r="CK12" s="55"/>
      <c r="CL12" s="5"/>
      <c r="CM12" s="5"/>
      <c r="CN12" s="5"/>
      <c r="CO12" s="5"/>
      <c r="CP12" s="5"/>
      <c r="CQ12" s="5"/>
      <c r="CR12" s="5"/>
      <c r="CS12" s="5"/>
      <c r="CT12" s="5"/>
      <c r="CU12" s="228" t="s">
        <v>122</v>
      </c>
      <c r="CV12" s="228"/>
      <c r="CW12" s="228"/>
      <c r="CX12" s="234" t="s">
        <v>121</v>
      </c>
      <c r="CY12" s="235"/>
      <c r="CZ12" s="235"/>
      <c r="DA12" s="55"/>
      <c r="DB12" s="5"/>
      <c r="DC12" s="5"/>
      <c r="DD12" s="5"/>
      <c r="DE12" s="5"/>
      <c r="DF12" s="5"/>
      <c r="DG12" s="5"/>
      <c r="DH12" s="5"/>
      <c r="DI12" s="5"/>
      <c r="DJ12" s="5"/>
      <c r="DK12" s="228" t="s">
        <v>122</v>
      </c>
      <c r="DL12" s="228"/>
      <c r="DM12" s="228"/>
      <c r="DN12" s="234" t="s">
        <v>121</v>
      </c>
      <c r="DO12" s="235"/>
      <c r="DP12" s="235"/>
      <c r="DQ12" s="55"/>
      <c r="DR12" s="5"/>
      <c r="DS12" s="5"/>
      <c r="DT12" s="5"/>
      <c r="DU12" s="5"/>
      <c r="DV12" s="5"/>
      <c r="DW12" s="5"/>
      <c r="DX12" s="5"/>
      <c r="DY12" s="5"/>
      <c r="DZ12" s="5"/>
      <c r="EA12" s="228" t="s">
        <v>122</v>
      </c>
      <c r="EB12" s="228"/>
      <c r="EC12" s="228"/>
      <c r="ED12" s="234" t="s">
        <v>121</v>
      </c>
      <c r="EE12" s="235"/>
      <c r="EF12" s="235"/>
      <c r="EG12" s="55"/>
      <c r="EH12" s="5"/>
      <c r="EI12" s="5"/>
      <c r="EJ12" s="5"/>
      <c r="EK12" s="5"/>
      <c r="EL12" s="5"/>
      <c r="EM12" s="5"/>
      <c r="EN12" s="5"/>
      <c r="EO12" s="5"/>
      <c r="EP12" s="5"/>
      <c r="EQ12" s="228" t="s">
        <v>122</v>
      </c>
      <c r="ER12" s="228"/>
      <c r="ES12" s="228"/>
      <c r="ET12" s="234" t="s">
        <v>121</v>
      </c>
      <c r="EU12" s="235"/>
      <c r="EV12" s="235"/>
      <c r="EW12" s="55"/>
      <c r="EX12" s="5"/>
      <c r="EY12" s="5"/>
      <c r="EZ12" s="5"/>
      <c r="FA12" s="5"/>
      <c r="FB12" s="5"/>
      <c r="FC12" s="5"/>
      <c r="FD12" s="5"/>
      <c r="FE12" s="5"/>
      <c r="FF12" s="5"/>
      <c r="FG12" s="228" t="s">
        <v>122</v>
      </c>
      <c r="FH12" s="228"/>
      <c r="FI12" s="228"/>
      <c r="FJ12" s="234" t="s">
        <v>121</v>
      </c>
      <c r="FK12" s="235"/>
      <c r="FL12" s="235"/>
      <c r="FM12" s="55"/>
      <c r="FN12" s="5"/>
      <c r="FO12" s="5"/>
      <c r="FP12" s="5"/>
      <c r="FQ12" s="5"/>
      <c r="FR12" s="5"/>
      <c r="FS12" s="5"/>
      <c r="FT12" s="5"/>
      <c r="FU12" s="5"/>
      <c r="FV12" s="5"/>
      <c r="FW12" s="228" t="s">
        <v>122</v>
      </c>
      <c r="FX12" s="228"/>
      <c r="FY12" s="228"/>
      <c r="FZ12" s="234" t="s">
        <v>121</v>
      </c>
      <c r="GA12" s="235"/>
      <c r="GB12" s="235"/>
      <c r="GC12" s="55"/>
      <c r="GD12" s="5"/>
      <c r="GE12" s="5"/>
      <c r="GF12" s="5"/>
      <c r="GG12" s="5"/>
      <c r="GH12" s="5"/>
      <c r="GI12" s="5"/>
      <c r="GJ12" s="5"/>
      <c r="GK12" s="5"/>
      <c r="GL12" s="5"/>
      <c r="GM12" s="228" t="s">
        <v>122</v>
      </c>
      <c r="GN12" s="228"/>
      <c r="GO12" s="228"/>
      <c r="GP12" s="234" t="s">
        <v>121</v>
      </c>
      <c r="GQ12" s="235"/>
      <c r="GR12" s="235"/>
      <c r="GS12" s="55"/>
      <c r="GT12" s="5"/>
      <c r="GU12" s="5"/>
      <c r="GV12" s="5"/>
      <c r="GW12" s="5"/>
      <c r="GX12" s="5"/>
      <c r="GY12" s="5"/>
      <c r="GZ12" s="5"/>
      <c r="HA12" s="5"/>
      <c r="HB12" s="5"/>
      <c r="HC12" s="228" t="s">
        <v>122</v>
      </c>
      <c r="HD12" s="228"/>
      <c r="HE12" s="228"/>
      <c r="HF12" s="234" t="s">
        <v>121</v>
      </c>
      <c r="HG12" s="235"/>
      <c r="HH12" s="235"/>
      <c r="HI12" s="55"/>
      <c r="HJ12" s="5"/>
      <c r="HK12" s="5"/>
      <c r="HL12" s="5"/>
      <c r="HM12" s="5"/>
      <c r="HN12" s="5"/>
      <c r="HO12" s="5"/>
      <c r="HP12" s="5"/>
      <c r="HQ12" s="5"/>
      <c r="HR12" s="5"/>
      <c r="HS12" s="228" t="s">
        <v>122</v>
      </c>
      <c r="HT12" s="228"/>
      <c r="HU12" s="228"/>
      <c r="HV12" s="234" t="s">
        <v>121</v>
      </c>
      <c r="HW12" s="235"/>
      <c r="HX12" s="235"/>
      <c r="HY12" s="55"/>
      <c r="HZ12" s="5"/>
      <c r="IA12" s="5"/>
      <c r="IB12" s="5"/>
      <c r="IC12" s="5"/>
      <c r="ID12" s="5"/>
      <c r="IE12" s="5"/>
      <c r="IF12" s="5"/>
      <c r="IG12" s="5"/>
      <c r="IH12" s="5"/>
      <c r="II12" s="228" t="s">
        <v>122</v>
      </c>
      <c r="IJ12" s="228"/>
      <c r="IK12" s="228"/>
    </row>
    <row r="13" spans="1:245" ht="15.75">
      <c r="A13" s="124" t="s">
        <v>123</v>
      </c>
      <c r="B13" s="124" t="s">
        <v>124</v>
      </c>
      <c r="C13" s="124" t="s">
        <v>125</v>
      </c>
      <c r="D13" s="55"/>
      <c r="E13" s="5"/>
      <c r="F13" s="5"/>
      <c r="G13" s="5"/>
      <c r="H13" s="5"/>
      <c r="I13" s="5"/>
      <c r="J13" s="5"/>
      <c r="K13" s="5"/>
      <c r="L13" s="5"/>
      <c r="M13" s="5"/>
      <c r="N13" s="125" t="s">
        <v>126</v>
      </c>
      <c r="O13" s="125" t="s">
        <v>127</v>
      </c>
      <c r="P13" s="125" t="s">
        <v>128</v>
      </c>
      <c r="Q13" s="55"/>
      <c r="R13" s="5"/>
      <c r="S13" s="5"/>
      <c r="T13" s="5"/>
      <c r="U13" s="5"/>
      <c r="V13" s="5"/>
      <c r="W13" s="5"/>
      <c r="X13" s="5"/>
      <c r="Y13" s="5"/>
      <c r="Z13" s="5"/>
      <c r="AA13" s="125" t="s">
        <v>126</v>
      </c>
      <c r="AB13" s="125" t="s">
        <v>127</v>
      </c>
      <c r="AC13" s="125" t="s">
        <v>128</v>
      </c>
      <c r="AD13" s="124" t="s">
        <v>123</v>
      </c>
      <c r="AE13" s="124" t="s">
        <v>124</v>
      </c>
      <c r="AF13" s="124" t="s">
        <v>125</v>
      </c>
      <c r="AG13" s="5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125" t="s">
        <v>126</v>
      </c>
      <c r="AZ13" s="125" t="s">
        <v>127</v>
      </c>
      <c r="BA13" s="125" t="s">
        <v>128</v>
      </c>
      <c r="BB13" s="124" t="s">
        <v>123</v>
      </c>
      <c r="BC13" s="124" t="s">
        <v>124</v>
      </c>
      <c r="BD13" s="124" t="s">
        <v>125</v>
      </c>
      <c r="BE13" s="55"/>
      <c r="BF13" s="5"/>
      <c r="BG13" s="5"/>
      <c r="BH13" s="5"/>
      <c r="BI13" s="5"/>
      <c r="BJ13" s="5"/>
      <c r="BK13" s="5"/>
      <c r="BL13" s="5"/>
      <c r="BM13" s="5"/>
      <c r="BN13" s="5"/>
      <c r="BO13" s="125" t="s">
        <v>126</v>
      </c>
      <c r="BP13" s="125" t="s">
        <v>127</v>
      </c>
      <c r="BQ13" s="125" t="s">
        <v>128</v>
      </c>
      <c r="BR13" s="124" t="s">
        <v>123</v>
      </c>
      <c r="BS13" s="124" t="s">
        <v>124</v>
      </c>
      <c r="BT13" s="124" t="s">
        <v>125</v>
      </c>
      <c r="BU13" s="55"/>
      <c r="BV13" s="5"/>
      <c r="BW13" s="5"/>
      <c r="BX13" s="5"/>
      <c r="BY13" s="5"/>
      <c r="BZ13" s="5"/>
      <c r="CA13" s="5"/>
      <c r="CB13" s="5"/>
      <c r="CC13" s="5"/>
      <c r="CD13" s="5"/>
      <c r="CE13" s="125" t="s">
        <v>126</v>
      </c>
      <c r="CF13" s="125" t="s">
        <v>127</v>
      </c>
      <c r="CG13" s="125" t="s">
        <v>128</v>
      </c>
      <c r="CH13" s="124" t="s">
        <v>123</v>
      </c>
      <c r="CI13" s="124" t="s">
        <v>124</v>
      </c>
      <c r="CJ13" s="124" t="s">
        <v>125</v>
      </c>
      <c r="CK13" s="55"/>
      <c r="CL13" s="5"/>
      <c r="CM13" s="5"/>
      <c r="CN13" s="5"/>
      <c r="CO13" s="5"/>
      <c r="CP13" s="5"/>
      <c r="CQ13" s="5"/>
      <c r="CR13" s="5"/>
      <c r="CS13" s="5"/>
      <c r="CT13" s="5"/>
      <c r="CU13" s="125" t="s">
        <v>126</v>
      </c>
      <c r="CV13" s="125" t="s">
        <v>127</v>
      </c>
      <c r="CW13" s="125" t="s">
        <v>128</v>
      </c>
      <c r="CX13" s="124" t="s">
        <v>123</v>
      </c>
      <c r="CY13" s="124" t="s">
        <v>124</v>
      </c>
      <c r="CZ13" s="124" t="s">
        <v>125</v>
      </c>
      <c r="DA13" s="55"/>
      <c r="DB13" s="5"/>
      <c r="DC13" s="5"/>
      <c r="DD13" s="5"/>
      <c r="DE13" s="5"/>
      <c r="DF13" s="5"/>
      <c r="DG13" s="5"/>
      <c r="DH13" s="5"/>
      <c r="DI13" s="5"/>
      <c r="DJ13" s="5"/>
      <c r="DK13" s="125" t="s">
        <v>126</v>
      </c>
      <c r="DL13" s="125" t="s">
        <v>127</v>
      </c>
      <c r="DM13" s="125" t="s">
        <v>128</v>
      </c>
      <c r="DN13" s="124" t="s">
        <v>123</v>
      </c>
      <c r="DO13" s="124" t="s">
        <v>124</v>
      </c>
      <c r="DP13" s="124" t="s">
        <v>125</v>
      </c>
      <c r="DQ13" s="55"/>
      <c r="DR13" s="5"/>
      <c r="DS13" s="5"/>
      <c r="DT13" s="5"/>
      <c r="DU13" s="5"/>
      <c r="DV13" s="5"/>
      <c r="DW13" s="5"/>
      <c r="DX13" s="5"/>
      <c r="DY13" s="5"/>
      <c r="DZ13" s="5"/>
      <c r="EA13" s="125" t="s">
        <v>126</v>
      </c>
      <c r="EB13" s="125" t="s">
        <v>127</v>
      </c>
      <c r="EC13" s="125" t="s">
        <v>128</v>
      </c>
      <c r="ED13" s="124" t="s">
        <v>123</v>
      </c>
      <c r="EE13" s="124" t="s">
        <v>124</v>
      </c>
      <c r="EF13" s="124" t="s">
        <v>125</v>
      </c>
      <c r="EG13" s="55"/>
      <c r="EH13" s="5"/>
      <c r="EI13" s="5"/>
      <c r="EJ13" s="5"/>
      <c r="EK13" s="5"/>
      <c r="EL13" s="5"/>
      <c r="EM13" s="5"/>
      <c r="EN13" s="5"/>
      <c r="EO13" s="5"/>
      <c r="EP13" s="5"/>
      <c r="EQ13" s="125" t="s">
        <v>126</v>
      </c>
      <c r="ER13" s="125" t="s">
        <v>127</v>
      </c>
      <c r="ES13" s="125" t="s">
        <v>128</v>
      </c>
      <c r="ET13" s="124" t="s">
        <v>123</v>
      </c>
      <c r="EU13" s="124" t="s">
        <v>124</v>
      </c>
      <c r="EV13" s="124" t="s">
        <v>125</v>
      </c>
      <c r="EW13" s="55"/>
      <c r="EX13" s="5"/>
      <c r="EY13" s="5"/>
      <c r="EZ13" s="5"/>
      <c r="FA13" s="5"/>
      <c r="FB13" s="5"/>
      <c r="FC13" s="5"/>
      <c r="FD13" s="5"/>
      <c r="FE13" s="5"/>
      <c r="FF13" s="5"/>
      <c r="FG13" s="125" t="s">
        <v>126</v>
      </c>
      <c r="FH13" s="125" t="s">
        <v>127</v>
      </c>
      <c r="FI13" s="125" t="s">
        <v>128</v>
      </c>
      <c r="FJ13" s="124" t="s">
        <v>123</v>
      </c>
      <c r="FK13" s="124" t="s">
        <v>124</v>
      </c>
      <c r="FL13" s="124" t="s">
        <v>125</v>
      </c>
      <c r="FM13" s="55"/>
      <c r="FN13" s="5"/>
      <c r="FO13" s="5"/>
      <c r="FP13" s="5"/>
      <c r="FQ13" s="5"/>
      <c r="FR13" s="5"/>
      <c r="FS13" s="5"/>
      <c r="FT13" s="5"/>
      <c r="FU13" s="5"/>
      <c r="FV13" s="5"/>
      <c r="FW13" s="125" t="s">
        <v>126</v>
      </c>
      <c r="FX13" s="125" t="s">
        <v>127</v>
      </c>
      <c r="FY13" s="125" t="s">
        <v>128</v>
      </c>
      <c r="FZ13" s="124" t="s">
        <v>123</v>
      </c>
      <c r="GA13" s="124" t="s">
        <v>124</v>
      </c>
      <c r="GB13" s="124" t="s">
        <v>125</v>
      </c>
      <c r="GC13" s="55"/>
      <c r="GD13" s="5"/>
      <c r="GE13" s="5"/>
      <c r="GF13" s="5"/>
      <c r="GG13" s="5"/>
      <c r="GH13" s="5"/>
      <c r="GI13" s="5"/>
      <c r="GJ13" s="5"/>
      <c r="GK13" s="5"/>
      <c r="GL13" s="5"/>
      <c r="GM13" s="125" t="s">
        <v>126</v>
      </c>
      <c r="GN13" s="125" t="s">
        <v>127</v>
      </c>
      <c r="GO13" s="125" t="s">
        <v>128</v>
      </c>
      <c r="GP13" s="124" t="s">
        <v>123</v>
      </c>
      <c r="GQ13" s="124" t="s">
        <v>124</v>
      </c>
      <c r="GR13" s="124" t="s">
        <v>125</v>
      </c>
      <c r="GS13" s="55"/>
      <c r="GT13" s="5"/>
      <c r="GU13" s="5"/>
      <c r="GV13" s="5"/>
      <c r="GW13" s="5"/>
      <c r="GX13" s="5"/>
      <c r="GY13" s="5"/>
      <c r="GZ13" s="5"/>
      <c r="HA13" s="5"/>
      <c r="HB13" s="5"/>
      <c r="HC13" s="125" t="s">
        <v>126</v>
      </c>
      <c r="HD13" s="125" t="s">
        <v>127</v>
      </c>
      <c r="HE13" s="125" t="s">
        <v>128</v>
      </c>
      <c r="HF13" s="124" t="s">
        <v>123</v>
      </c>
      <c r="HG13" s="124" t="s">
        <v>124</v>
      </c>
      <c r="HH13" s="124" t="s">
        <v>125</v>
      </c>
      <c r="HI13" s="55"/>
      <c r="HJ13" s="5"/>
      <c r="HK13" s="5"/>
      <c r="HL13" s="5"/>
      <c r="HM13" s="5"/>
      <c r="HN13" s="5"/>
      <c r="HO13" s="5"/>
      <c r="HP13" s="5"/>
      <c r="HQ13" s="5"/>
      <c r="HR13" s="5"/>
      <c r="HS13" s="125" t="s">
        <v>126</v>
      </c>
      <c r="HT13" s="125" t="s">
        <v>127</v>
      </c>
      <c r="HU13" s="125" t="s">
        <v>128</v>
      </c>
      <c r="HV13" s="124" t="s">
        <v>123</v>
      </c>
      <c r="HW13" s="124" t="s">
        <v>124</v>
      </c>
      <c r="HX13" s="124" t="s">
        <v>125</v>
      </c>
      <c r="HY13" s="55"/>
      <c r="HZ13" s="5"/>
      <c r="IA13" s="5"/>
      <c r="IB13" s="5"/>
      <c r="IC13" s="5"/>
      <c r="ID13" s="5"/>
      <c r="IE13" s="5"/>
      <c r="IF13" s="5"/>
      <c r="IG13" s="5"/>
      <c r="IH13" s="5"/>
      <c r="II13" s="125" t="s">
        <v>126</v>
      </c>
      <c r="IJ13" s="125" t="s">
        <v>127</v>
      </c>
      <c r="IK13" s="125" t="s">
        <v>128</v>
      </c>
    </row>
    <row r="14" spans="1:245" ht="15.75">
      <c r="A14" s="126">
        <v>110</v>
      </c>
      <c r="B14" s="126">
        <v>75</v>
      </c>
      <c r="C14" s="126">
        <v>50</v>
      </c>
      <c r="D14" s="55"/>
      <c r="E14" s="5"/>
      <c r="F14" s="5"/>
      <c r="G14" s="5"/>
      <c r="H14" s="5"/>
      <c r="I14" s="5"/>
      <c r="J14" s="5"/>
      <c r="K14" s="5"/>
      <c r="L14" s="5"/>
      <c r="M14" s="5"/>
      <c r="N14" s="127">
        <v>90</v>
      </c>
      <c r="O14" s="127">
        <v>70</v>
      </c>
      <c r="P14" s="127">
        <v>50</v>
      </c>
      <c r="Q14" s="55"/>
      <c r="R14" s="5"/>
      <c r="S14" s="5"/>
      <c r="T14" s="5"/>
      <c r="U14" s="5"/>
      <c r="V14" s="5"/>
      <c r="W14" s="5"/>
      <c r="X14" s="5"/>
      <c r="Y14" s="5"/>
      <c r="Z14" s="5"/>
      <c r="AA14" s="127">
        <v>90</v>
      </c>
      <c r="AB14" s="127">
        <v>70</v>
      </c>
      <c r="AC14" s="127">
        <v>50</v>
      </c>
      <c r="AD14" s="126">
        <v>110</v>
      </c>
      <c r="AE14" s="126">
        <v>75</v>
      </c>
      <c r="AF14" s="126">
        <v>50</v>
      </c>
      <c r="AG14" s="5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127">
        <v>90</v>
      </c>
      <c r="AZ14" s="127">
        <v>70</v>
      </c>
      <c r="BA14" s="127">
        <v>50</v>
      </c>
      <c r="BB14" s="126">
        <v>110</v>
      </c>
      <c r="BC14" s="126">
        <v>75</v>
      </c>
      <c r="BD14" s="126">
        <v>50</v>
      </c>
      <c r="BE14" s="55"/>
      <c r="BF14" s="5"/>
      <c r="BG14" s="5"/>
      <c r="BH14" s="5"/>
      <c r="BI14" s="5"/>
      <c r="BJ14" s="5"/>
      <c r="BK14" s="5"/>
      <c r="BL14" s="5"/>
      <c r="BM14" s="5"/>
      <c r="BN14" s="5"/>
      <c r="BO14" s="127">
        <v>90</v>
      </c>
      <c r="BP14" s="127">
        <v>70</v>
      </c>
      <c r="BQ14" s="127">
        <v>50</v>
      </c>
      <c r="BR14" s="126">
        <v>110</v>
      </c>
      <c r="BS14" s="126">
        <v>75</v>
      </c>
      <c r="BT14" s="126">
        <v>50</v>
      </c>
      <c r="BU14" s="55"/>
      <c r="BV14" s="5"/>
      <c r="BW14" s="5"/>
      <c r="BX14" s="5"/>
      <c r="BY14" s="5"/>
      <c r="BZ14" s="5"/>
      <c r="CA14" s="5"/>
      <c r="CB14" s="5"/>
      <c r="CC14" s="5"/>
      <c r="CD14" s="5"/>
      <c r="CE14" s="127">
        <v>90</v>
      </c>
      <c r="CF14" s="127">
        <v>70</v>
      </c>
      <c r="CG14" s="127">
        <v>50</v>
      </c>
      <c r="CH14" s="126">
        <v>110</v>
      </c>
      <c r="CI14" s="126">
        <v>75</v>
      </c>
      <c r="CJ14" s="126">
        <v>50</v>
      </c>
      <c r="CK14" s="55"/>
      <c r="CL14" s="5"/>
      <c r="CM14" s="5"/>
      <c r="CN14" s="5"/>
      <c r="CO14" s="5"/>
      <c r="CP14" s="5"/>
      <c r="CQ14" s="5"/>
      <c r="CR14" s="5"/>
      <c r="CS14" s="5"/>
      <c r="CT14" s="5"/>
      <c r="CU14" s="127">
        <v>90</v>
      </c>
      <c r="CV14" s="127">
        <v>70</v>
      </c>
      <c r="CW14" s="127">
        <v>50</v>
      </c>
      <c r="CX14" s="126">
        <v>110</v>
      </c>
      <c r="CY14" s="126">
        <v>75</v>
      </c>
      <c r="CZ14" s="126">
        <v>50</v>
      </c>
      <c r="DA14" s="55"/>
      <c r="DB14" s="5"/>
      <c r="DC14" s="5"/>
      <c r="DD14" s="5"/>
      <c r="DE14" s="5"/>
      <c r="DF14" s="5"/>
      <c r="DG14" s="5"/>
      <c r="DH14" s="5"/>
      <c r="DI14" s="5"/>
      <c r="DJ14" s="5"/>
      <c r="DK14" s="127">
        <v>90</v>
      </c>
      <c r="DL14" s="127">
        <v>70</v>
      </c>
      <c r="DM14" s="127">
        <v>50</v>
      </c>
      <c r="DN14" s="126">
        <v>110</v>
      </c>
      <c r="DO14" s="126">
        <v>75</v>
      </c>
      <c r="DP14" s="126">
        <v>50</v>
      </c>
      <c r="DQ14" s="55"/>
      <c r="DR14" s="5"/>
      <c r="DS14" s="5"/>
      <c r="DT14" s="5"/>
      <c r="DU14" s="5"/>
      <c r="DV14" s="5"/>
      <c r="DW14" s="5"/>
      <c r="DX14" s="5"/>
      <c r="DY14" s="5"/>
      <c r="DZ14" s="5"/>
      <c r="EA14" s="127">
        <v>90</v>
      </c>
      <c r="EB14" s="127">
        <v>70</v>
      </c>
      <c r="EC14" s="127">
        <v>50</v>
      </c>
      <c r="ED14" s="126">
        <v>110</v>
      </c>
      <c r="EE14" s="126">
        <v>75</v>
      </c>
      <c r="EF14" s="126">
        <v>50</v>
      </c>
      <c r="EG14" s="55"/>
      <c r="EH14" s="5"/>
      <c r="EI14" s="5"/>
      <c r="EJ14" s="5"/>
      <c r="EK14" s="5"/>
      <c r="EL14" s="5"/>
      <c r="EM14" s="5"/>
      <c r="EN14" s="5"/>
      <c r="EO14" s="5"/>
      <c r="EP14" s="5"/>
      <c r="EQ14" s="127">
        <v>90</v>
      </c>
      <c r="ER14" s="127">
        <v>70</v>
      </c>
      <c r="ES14" s="127">
        <v>50</v>
      </c>
      <c r="ET14" s="126">
        <v>110</v>
      </c>
      <c r="EU14" s="126">
        <v>75</v>
      </c>
      <c r="EV14" s="126">
        <v>50</v>
      </c>
      <c r="EW14" s="55"/>
      <c r="EX14" s="5"/>
      <c r="EY14" s="5"/>
      <c r="EZ14" s="5"/>
      <c r="FA14" s="5"/>
      <c r="FB14" s="5"/>
      <c r="FC14" s="5"/>
      <c r="FD14" s="5"/>
      <c r="FE14" s="5"/>
      <c r="FF14" s="5"/>
      <c r="FG14" s="127">
        <v>90</v>
      </c>
      <c r="FH14" s="127">
        <v>70</v>
      </c>
      <c r="FI14" s="127">
        <v>50</v>
      </c>
      <c r="FJ14" s="126">
        <v>110</v>
      </c>
      <c r="FK14" s="126">
        <v>75</v>
      </c>
      <c r="FL14" s="126">
        <v>50</v>
      </c>
      <c r="FM14" s="55"/>
      <c r="FN14" s="5"/>
      <c r="FO14" s="5"/>
      <c r="FP14" s="5"/>
      <c r="FQ14" s="5"/>
      <c r="FR14" s="5"/>
      <c r="FS14" s="5"/>
      <c r="FT14" s="5"/>
      <c r="FU14" s="5"/>
      <c r="FV14" s="5"/>
      <c r="FW14" s="127">
        <v>90</v>
      </c>
      <c r="FX14" s="127">
        <v>70</v>
      </c>
      <c r="FY14" s="127">
        <v>50</v>
      </c>
      <c r="FZ14" s="126">
        <v>110</v>
      </c>
      <c r="GA14" s="126">
        <v>75</v>
      </c>
      <c r="GB14" s="126">
        <v>50</v>
      </c>
      <c r="GC14" s="55"/>
      <c r="GD14" s="5"/>
      <c r="GE14" s="5"/>
      <c r="GF14" s="5"/>
      <c r="GG14" s="5"/>
      <c r="GH14" s="5"/>
      <c r="GI14" s="5"/>
      <c r="GJ14" s="5"/>
      <c r="GK14" s="5"/>
      <c r="GL14" s="5"/>
      <c r="GM14" s="127">
        <v>90</v>
      </c>
      <c r="GN14" s="127">
        <v>70</v>
      </c>
      <c r="GO14" s="127">
        <v>50</v>
      </c>
      <c r="GP14" s="126">
        <v>110</v>
      </c>
      <c r="GQ14" s="126">
        <v>75</v>
      </c>
      <c r="GR14" s="126">
        <v>50</v>
      </c>
      <c r="GS14" s="55"/>
      <c r="GT14" s="5"/>
      <c r="GU14" s="5"/>
      <c r="GV14" s="5"/>
      <c r="GW14" s="5"/>
      <c r="GX14" s="5"/>
      <c r="GY14" s="5"/>
      <c r="GZ14" s="5"/>
      <c r="HA14" s="5"/>
      <c r="HB14" s="5"/>
      <c r="HC14" s="127">
        <v>90</v>
      </c>
      <c r="HD14" s="127">
        <v>70</v>
      </c>
      <c r="HE14" s="127">
        <v>50</v>
      </c>
      <c r="HF14" s="126">
        <v>110</v>
      </c>
      <c r="HG14" s="126">
        <v>75</v>
      </c>
      <c r="HH14" s="126">
        <v>50</v>
      </c>
      <c r="HI14" s="55"/>
      <c r="HJ14" s="5"/>
      <c r="HK14" s="5"/>
      <c r="HL14" s="5"/>
      <c r="HM14" s="5"/>
      <c r="HN14" s="5"/>
      <c r="HO14" s="5"/>
      <c r="HP14" s="5"/>
      <c r="HQ14" s="5"/>
      <c r="HR14" s="5"/>
      <c r="HS14" s="127">
        <v>90</v>
      </c>
      <c r="HT14" s="127">
        <v>70</v>
      </c>
      <c r="HU14" s="127">
        <v>50</v>
      </c>
      <c r="HV14" s="126">
        <v>110</v>
      </c>
      <c r="HW14" s="126">
        <v>75</v>
      </c>
      <c r="HX14" s="126">
        <v>50</v>
      </c>
      <c r="HY14" s="55"/>
      <c r="HZ14" s="5"/>
      <c r="IA14" s="5"/>
      <c r="IB14" s="5"/>
      <c r="IC14" s="5"/>
      <c r="ID14" s="5"/>
      <c r="IE14" s="5"/>
      <c r="IF14" s="5"/>
      <c r="IG14" s="5"/>
      <c r="IH14" s="5"/>
      <c r="II14" s="127">
        <v>90</v>
      </c>
      <c r="IJ14" s="127">
        <v>70</v>
      </c>
      <c r="IK14" s="127">
        <v>50</v>
      </c>
    </row>
    <row r="16" spans="1:15" ht="12.75" customHeight="1">
      <c r="A16" s="246" t="s">
        <v>3</v>
      </c>
      <c r="B16" s="212" t="s">
        <v>20</v>
      </c>
      <c r="C16" s="213"/>
      <c r="D16" s="214"/>
      <c r="E16" s="178" t="s">
        <v>4</v>
      </c>
      <c r="F16" s="178" t="s">
        <v>5</v>
      </c>
      <c r="G16" s="246" t="s">
        <v>6</v>
      </c>
      <c r="H16" s="246" t="s">
        <v>22</v>
      </c>
      <c r="I16" s="246" t="s">
        <v>7</v>
      </c>
      <c r="J16" s="183" t="s">
        <v>9</v>
      </c>
      <c r="K16" s="184"/>
      <c r="L16" s="178" t="s">
        <v>10</v>
      </c>
      <c r="M16" s="246" t="s">
        <v>8</v>
      </c>
      <c r="N16" s="178" t="s">
        <v>11</v>
      </c>
      <c r="O16" s="180" t="s">
        <v>21</v>
      </c>
    </row>
    <row r="17" spans="1:15" ht="12.75">
      <c r="A17" s="247"/>
      <c r="B17" s="215"/>
      <c r="C17" s="216"/>
      <c r="D17" s="217"/>
      <c r="E17" s="179"/>
      <c r="F17" s="179"/>
      <c r="G17" s="247"/>
      <c r="H17" s="247"/>
      <c r="I17" s="247"/>
      <c r="J17" s="4" t="s">
        <v>12</v>
      </c>
      <c r="K17" s="4" t="s">
        <v>13</v>
      </c>
      <c r="L17" s="179"/>
      <c r="M17" s="247"/>
      <c r="N17" s="182"/>
      <c r="O17" s="181"/>
    </row>
    <row r="18" spans="1:15" ht="12.75">
      <c r="A18" s="9">
        <v>1</v>
      </c>
      <c r="B18" s="27" t="s">
        <v>63</v>
      </c>
      <c r="C18" s="15"/>
      <c r="D18" s="30" t="s">
        <v>30</v>
      </c>
      <c r="E18" s="12">
        <v>2002</v>
      </c>
      <c r="F18" s="14">
        <v>46.75</v>
      </c>
      <c r="G18" s="28" t="s">
        <v>70</v>
      </c>
      <c r="H18" s="13" t="s">
        <v>25</v>
      </c>
      <c r="I18" s="9">
        <v>65</v>
      </c>
      <c r="J18" s="11">
        <v>100</v>
      </c>
      <c r="K18" s="11">
        <f>J18/2</f>
        <v>50</v>
      </c>
      <c r="L18" s="10">
        <f>I18+K18</f>
        <v>115</v>
      </c>
      <c r="M18" s="9">
        <f>4.5*L18</f>
        <v>517.5</v>
      </c>
      <c r="N18" s="20" t="s">
        <v>163</v>
      </c>
      <c r="O18" s="8" t="s">
        <v>29</v>
      </c>
    </row>
    <row r="19" spans="1:15" s="19" customFormat="1" ht="12.75">
      <c r="A19" s="9">
        <v>2</v>
      </c>
      <c r="B19" s="27" t="s">
        <v>148</v>
      </c>
      <c r="C19" s="165"/>
      <c r="D19" s="30" t="s">
        <v>33</v>
      </c>
      <c r="E19" s="101">
        <v>2001</v>
      </c>
      <c r="F19" s="197" t="s">
        <v>147</v>
      </c>
      <c r="G19" s="28" t="s">
        <v>149</v>
      </c>
      <c r="H19" s="9" t="s">
        <v>143</v>
      </c>
      <c r="I19" s="9">
        <v>115</v>
      </c>
      <c r="J19" s="11">
        <v>223</v>
      </c>
      <c r="K19" s="11">
        <f>J19/2</f>
        <v>111.5</v>
      </c>
      <c r="L19" s="10">
        <f>I19+K19</f>
        <v>226.5</v>
      </c>
      <c r="M19" s="9">
        <f>2*L19</f>
        <v>453</v>
      </c>
      <c r="N19" s="20" t="s">
        <v>73</v>
      </c>
      <c r="O19" s="8" t="s">
        <v>144</v>
      </c>
    </row>
    <row r="20" spans="1:15" s="19" customFormat="1" ht="12.75">
      <c r="A20" s="9">
        <v>3</v>
      </c>
      <c r="B20" s="27" t="s">
        <v>141</v>
      </c>
      <c r="C20" s="115"/>
      <c r="D20" s="30" t="s">
        <v>33</v>
      </c>
      <c r="E20" s="12">
        <v>2002</v>
      </c>
      <c r="F20" s="14">
        <v>39.75</v>
      </c>
      <c r="G20" s="28" t="s">
        <v>70</v>
      </c>
      <c r="H20" s="35" t="s">
        <v>25</v>
      </c>
      <c r="I20" s="9">
        <v>64</v>
      </c>
      <c r="J20" s="11">
        <v>120</v>
      </c>
      <c r="K20" s="11">
        <f>J20/2</f>
        <v>60</v>
      </c>
      <c r="L20" s="10">
        <f>I20+K20</f>
        <v>124</v>
      </c>
      <c r="M20" s="9">
        <f>2*L20</f>
        <v>248</v>
      </c>
      <c r="N20" s="20" t="s">
        <v>73</v>
      </c>
      <c r="O20" s="8" t="s">
        <v>31</v>
      </c>
    </row>
    <row r="21" spans="1:15" s="19" customFormat="1" ht="12.75">
      <c r="A21" s="9">
        <v>4</v>
      </c>
      <c r="B21" s="123" t="s">
        <v>117</v>
      </c>
      <c r="C21" s="115"/>
      <c r="D21" s="30" t="s">
        <v>33</v>
      </c>
      <c r="E21" s="12">
        <v>2002</v>
      </c>
      <c r="F21" s="14">
        <v>42.5</v>
      </c>
      <c r="G21" s="28" t="s">
        <v>70</v>
      </c>
      <c r="H21" s="34" t="s">
        <v>25</v>
      </c>
      <c r="I21" s="9">
        <v>50</v>
      </c>
      <c r="J21" s="11">
        <v>93</v>
      </c>
      <c r="K21" s="11">
        <f>J21/2</f>
        <v>46.5</v>
      </c>
      <c r="L21" s="10">
        <f>I21+K21</f>
        <v>96.5</v>
      </c>
      <c r="M21" s="9">
        <f>2*L21</f>
        <v>193</v>
      </c>
      <c r="N21" s="20" t="s">
        <v>73</v>
      </c>
      <c r="O21" s="8" t="s">
        <v>118</v>
      </c>
    </row>
    <row r="22" spans="1:15" s="19" customFormat="1" ht="12.75">
      <c r="A22" s="9">
        <v>5</v>
      </c>
      <c r="B22" s="123" t="s">
        <v>119</v>
      </c>
      <c r="C22" s="115"/>
      <c r="D22" s="30" t="s">
        <v>33</v>
      </c>
      <c r="E22" s="12">
        <v>2000</v>
      </c>
      <c r="F22" s="14">
        <v>47.45</v>
      </c>
      <c r="G22" s="28" t="s">
        <v>70</v>
      </c>
      <c r="H22" s="34" t="s">
        <v>25</v>
      </c>
      <c r="I22" s="9">
        <v>29</v>
      </c>
      <c r="J22" s="11">
        <v>56</v>
      </c>
      <c r="K22" s="11">
        <f>J22/2</f>
        <v>28</v>
      </c>
      <c r="L22" s="10">
        <f>I22+K22</f>
        <v>57</v>
      </c>
      <c r="M22" s="9">
        <f>2*L22</f>
        <v>114</v>
      </c>
      <c r="N22" s="20" t="s">
        <v>73</v>
      </c>
      <c r="O22" s="8" t="s">
        <v>118</v>
      </c>
    </row>
    <row r="23" spans="1:15" s="19" customFormat="1" ht="12.75">
      <c r="A23" s="77"/>
      <c r="B23" s="128"/>
      <c r="C23" s="128"/>
      <c r="D23" s="129"/>
      <c r="E23" s="129"/>
      <c r="F23" s="130"/>
      <c r="G23" s="7"/>
      <c r="H23" s="77"/>
      <c r="I23" s="77"/>
      <c r="J23" s="77"/>
      <c r="K23" s="77"/>
      <c r="L23" s="79"/>
      <c r="M23" s="77"/>
      <c r="N23" s="84"/>
      <c r="O23" s="129"/>
    </row>
    <row r="24" spans="3:13" ht="15.75">
      <c r="C24" s="240" t="s">
        <v>24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</row>
    <row r="25" spans="1:245" ht="15.75">
      <c r="A25" s="228" t="s">
        <v>121</v>
      </c>
      <c r="B25" s="233"/>
      <c r="C25" s="233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228" t="s">
        <v>122</v>
      </c>
      <c r="O25" s="228"/>
      <c r="P25" s="228"/>
      <c r="Q25" s="131"/>
      <c r="R25" s="132"/>
      <c r="S25" s="132"/>
      <c r="T25" s="132"/>
      <c r="U25" s="132"/>
      <c r="V25" s="132"/>
      <c r="W25" s="132"/>
      <c r="X25" s="132"/>
      <c r="Y25" s="132"/>
      <c r="Z25" s="132"/>
      <c r="AA25" s="228" t="s">
        <v>122</v>
      </c>
      <c r="AB25" s="228"/>
      <c r="AC25" s="228"/>
      <c r="AD25" s="228" t="s">
        <v>121</v>
      </c>
      <c r="AE25" s="233"/>
      <c r="AF25" s="233"/>
      <c r="AG25" s="131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228" t="s">
        <v>122</v>
      </c>
      <c r="AZ25" s="228"/>
      <c r="BA25" s="228"/>
      <c r="BB25" s="228" t="s">
        <v>121</v>
      </c>
      <c r="BC25" s="233"/>
      <c r="BD25" s="233"/>
      <c r="BE25" s="131"/>
      <c r="BF25" s="132"/>
      <c r="BG25" s="132"/>
      <c r="BH25" s="132"/>
      <c r="BI25" s="132"/>
      <c r="BJ25" s="132"/>
      <c r="BK25" s="132"/>
      <c r="BL25" s="132"/>
      <c r="BM25" s="132"/>
      <c r="BN25" s="132"/>
      <c r="BO25" s="228" t="s">
        <v>122</v>
      </c>
      <c r="BP25" s="228"/>
      <c r="BQ25" s="228"/>
      <c r="BR25" s="228" t="s">
        <v>121</v>
      </c>
      <c r="BS25" s="233"/>
      <c r="BT25" s="233"/>
      <c r="BU25" s="131"/>
      <c r="BV25" s="132"/>
      <c r="BW25" s="132"/>
      <c r="BX25" s="132"/>
      <c r="BY25" s="132"/>
      <c r="BZ25" s="132"/>
      <c r="CA25" s="132"/>
      <c r="CB25" s="132"/>
      <c r="CC25" s="132"/>
      <c r="CD25" s="132"/>
      <c r="CE25" s="228" t="s">
        <v>122</v>
      </c>
      <c r="CF25" s="228"/>
      <c r="CG25" s="228"/>
      <c r="CH25" s="228" t="s">
        <v>121</v>
      </c>
      <c r="CI25" s="233"/>
      <c r="CJ25" s="233"/>
      <c r="CK25" s="131"/>
      <c r="CL25" s="132"/>
      <c r="CM25" s="132"/>
      <c r="CN25" s="132"/>
      <c r="CO25" s="132"/>
      <c r="CP25" s="132"/>
      <c r="CQ25" s="132"/>
      <c r="CR25" s="132"/>
      <c r="CS25" s="132"/>
      <c r="CT25" s="132"/>
      <c r="CU25" s="228" t="s">
        <v>122</v>
      </c>
      <c r="CV25" s="228"/>
      <c r="CW25" s="228"/>
      <c r="CX25" s="228" t="s">
        <v>121</v>
      </c>
      <c r="CY25" s="233"/>
      <c r="CZ25" s="233"/>
      <c r="DA25" s="131"/>
      <c r="DB25" s="132"/>
      <c r="DC25" s="132"/>
      <c r="DD25" s="132"/>
      <c r="DE25" s="132"/>
      <c r="DF25" s="132"/>
      <c r="DG25" s="132"/>
      <c r="DH25" s="132"/>
      <c r="DI25" s="132"/>
      <c r="DJ25" s="132"/>
      <c r="DK25" s="228" t="s">
        <v>122</v>
      </c>
      <c r="DL25" s="228"/>
      <c r="DM25" s="228"/>
      <c r="DN25" s="228" t="s">
        <v>121</v>
      </c>
      <c r="DO25" s="233"/>
      <c r="DP25" s="233"/>
      <c r="DQ25" s="131"/>
      <c r="DR25" s="132"/>
      <c r="DS25" s="132"/>
      <c r="DT25" s="132"/>
      <c r="DU25" s="132"/>
      <c r="DV25" s="132"/>
      <c r="DW25" s="132"/>
      <c r="DX25" s="132"/>
      <c r="DY25" s="132"/>
      <c r="DZ25" s="132"/>
      <c r="EA25" s="228" t="s">
        <v>122</v>
      </c>
      <c r="EB25" s="228"/>
      <c r="EC25" s="228"/>
      <c r="ED25" s="228" t="s">
        <v>121</v>
      </c>
      <c r="EE25" s="233"/>
      <c r="EF25" s="233"/>
      <c r="EG25" s="131"/>
      <c r="EH25" s="132"/>
      <c r="EI25" s="132"/>
      <c r="EJ25" s="132"/>
      <c r="EK25" s="132"/>
      <c r="EL25" s="132"/>
      <c r="EM25" s="132"/>
      <c r="EN25" s="132"/>
      <c r="EO25" s="132"/>
      <c r="EP25" s="132"/>
      <c r="EQ25" s="228" t="s">
        <v>122</v>
      </c>
      <c r="ER25" s="228"/>
      <c r="ES25" s="228"/>
      <c r="ET25" s="228" t="s">
        <v>121</v>
      </c>
      <c r="EU25" s="233"/>
      <c r="EV25" s="233"/>
      <c r="EW25" s="131"/>
      <c r="EX25" s="132"/>
      <c r="EY25" s="132"/>
      <c r="EZ25" s="132"/>
      <c r="FA25" s="132"/>
      <c r="FB25" s="132"/>
      <c r="FC25" s="132"/>
      <c r="FD25" s="132"/>
      <c r="FE25" s="132"/>
      <c r="FF25" s="132"/>
      <c r="FG25" s="228" t="s">
        <v>122</v>
      </c>
      <c r="FH25" s="228"/>
      <c r="FI25" s="228"/>
      <c r="FJ25" s="228" t="s">
        <v>121</v>
      </c>
      <c r="FK25" s="233"/>
      <c r="FL25" s="233"/>
      <c r="FM25" s="131"/>
      <c r="FN25" s="132"/>
      <c r="FO25" s="132"/>
      <c r="FP25" s="132"/>
      <c r="FQ25" s="132"/>
      <c r="FR25" s="132"/>
      <c r="FS25" s="132"/>
      <c r="FT25" s="132"/>
      <c r="FU25" s="132"/>
      <c r="FV25" s="132"/>
      <c r="FW25" s="228" t="s">
        <v>122</v>
      </c>
      <c r="FX25" s="228"/>
      <c r="FY25" s="228"/>
      <c r="FZ25" s="228" t="s">
        <v>121</v>
      </c>
      <c r="GA25" s="233"/>
      <c r="GB25" s="233"/>
      <c r="GC25" s="131"/>
      <c r="GD25" s="132"/>
      <c r="GE25" s="132"/>
      <c r="GF25" s="132"/>
      <c r="GG25" s="132"/>
      <c r="GH25" s="132"/>
      <c r="GI25" s="132"/>
      <c r="GJ25" s="132"/>
      <c r="GK25" s="132"/>
      <c r="GL25" s="132"/>
      <c r="GM25" s="228" t="s">
        <v>122</v>
      </c>
      <c r="GN25" s="228"/>
      <c r="GO25" s="228"/>
      <c r="GP25" s="228" t="s">
        <v>121</v>
      </c>
      <c r="GQ25" s="233"/>
      <c r="GR25" s="233"/>
      <c r="GS25" s="131"/>
      <c r="GT25" s="132"/>
      <c r="GU25" s="132"/>
      <c r="GV25" s="132"/>
      <c r="GW25" s="132"/>
      <c r="GX25" s="132"/>
      <c r="GY25" s="132"/>
      <c r="GZ25" s="132"/>
      <c r="HA25" s="132"/>
      <c r="HB25" s="132"/>
      <c r="HC25" s="228" t="s">
        <v>122</v>
      </c>
      <c r="HD25" s="228"/>
      <c r="HE25" s="228"/>
      <c r="HF25" s="228" t="s">
        <v>121</v>
      </c>
      <c r="HG25" s="233"/>
      <c r="HH25" s="233"/>
      <c r="HI25" s="131"/>
      <c r="HJ25" s="132"/>
      <c r="HK25" s="132"/>
      <c r="HL25" s="132"/>
      <c r="HM25" s="132"/>
      <c r="HN25" s="132"/>
      <c r="HO25" s="132"/>
      <c r="HP25" s="132"/>
      <c r="HQ25" s="132"/>
      <c r="HR25" s="132"/>
      <c r="HS25" s="228" t="s">
        <v>122</v>
      </c>
      <c r="HT25" s="228"/>
      <c r="HU25" s="228"/>
      <c r="HV25" s="228" t="s">
        <v>121</v>
      </c>
      <c r="HW25" s="233"/>
      <c r="HX25" s="233"/>
      <c r="HY25" s="131"/>
      <c r="HZ25" s="132"/>
      <c r="IA25" s="132"/>
      <c r="IB25" s="132"/>
      <c r="IC25" s="132"/>
      <c r="ID25" s="132"/>
      <c r="IE25" s="132"/>
      <c r="IF25" s="132"/>
      <c r="IG25" s="132"/>
      <c r="IH25" s="132"/>
      <c r="II25" s="228" t="s">
        <v>122</v>
      </c>
      <c r="IJ25" s="228"/>
      <c r="IK25" s="228"/>
    </row>
    <row r="26" spans="1:245" ht="15.75">
      <c r="A26" s="125" t="s">
        <v>123</v>
      </c>
      <c r="B26" s="125" t="s">
        <v>124</v>
      </c>
      <c r="C26" s="125" t="s">
        <v>125</v>
      </c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25" t="s">
        <v>126</v>
      </c>
      <c r="O26" s="125" t="s">
        <v>127</v>
      </c>
      <c r="P26" s="125" t="s">
        <v>128</v>
      </c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25" t="s">
        <v>126</v>
      </c>
      <c r="AB26" s="125" t="s">
        <v>127</v>
      </c>
      <c r="AC26" s="125" t="s">
        <v>128</v>
      </c>
      <c r="AD26" s="125" t="s">
        <v>123</v>
      </c>
      <c r="AE26" s="125" t="s">
        <v>124</v>
      </c>
      <c r="AF26" s="125" t="s">
        <v>125</v>
      </c>
      <c r="AG26" s="131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25" t="s">
        <v>126</v>
      </c>
      <c r="AZ26" s="125" t="s">
        <v>127</v>
      </c>
      <c r="BA26" s="125" t="s">
        <v>128</v>
      </c>
      <c r="BB26" s="125" t="s">
        <v>123</v>
      </c>
      <c r="BC26" s="125" t="s">
        <v>124</v>
      </c>
      <c r="BD26" s="125" t="s">
        <v>125</v>
      </c>
      <c r="BE26" s="131"/>
      <c r="BF26" s="132"/>
      <c r="BG26" s="132"/>
      <c r="BH26" s="132"/>
      <c r="BI26" s="132"/>
      <c r="BJ26" s="132"/>
      <c r="BK26" s="132"/>
      <c r="BL26" s="132"/>
      <c r="BM26" s="132"/>
      <c r="BN26" s="132"/>
      <c r="BO26" s="125" t="s">
        <v>126</v>
      </c>
      <c r="BP26" s="125" t="s">
        <v>127</v>
      </c>
      <c r="BQ26" s="125" t="s">
        <v>128</v>
      </c>
      <c r="BR26" s="125" t="s">
        <v>123</v>
      </c>
      <c r="BS26" s="125" t="s">
        <v>124</v>
      </c>
      <c r="BT26" s="125" t="s">
        <v>125</v>
      </c>
      <c r="BU26" s="131"/>
      <c r="BV26" s="132"/>
      <c r="BW26" s="132"/>
      <c r="BX26" s="132"/>
      <c r="BY26" s="132"/>
      <c r="BZ26" s="132"/>
      <c r="CA26" s="132"/>
      <c r="CB26" s="132"/>
      <c r="CC26" s="132"/>
      <c r="CD26" s="132"/>
      <c r="CE26" s="125" t="s">
        <v>126</v>
      </c>
      <c r="CF26" s="125" t="s">
        <v>127</v>
      </c>
      <c r="CG26" s="125" t="s">
        <v>128</v>
      </c>
      <c r="CH26" s="125" t="s">
        <v>123</v>
      </c>
      <c r="CI26" s="125" t="s">
        <v>124</v>
      </c>
      <c r="CJ26" s="125" t="s">
        <v>125</v>
      </c>
      <c r="CK26" s="131"/>
      <c r="CL26" s="132"/>
      <c r="CM26" s="132"/>
      <c r="CN26" s="132"/>
      <c r="CO26" s="132"/>
      <c r="CP26" s="132"/>
      <c r="CQ26" s="132"/>
      <c r="CR26" s="132"/>
      <c r="CS26" s="132"/>
      <c r="CT26" s="132"/>
      <c r="CU26" s="125" t="s">
        <v>126</v>
      </c>
      <c r="CV26" s="125" t="s">
        <v>127</v>
      </c>
      <c r="CW26" s="125" t="s">
        <v>128</v>
      </c>
      <c r="CX26" s="125" t="s">
        <v>123</v>
      </c>
      <c r="CY26" s="125" t="s">
        <v>124</v>
      </c>
      <c r="CZ26" s="125" t="s">
        <v>125</v>
      </c>
      <c r="DA26" s="131"/>
      <c r="DB26" s="132"/>
      <c r="DC26" s="132"/>
      <c r="DD26" s="132"/>
      <c r="DE26" s="132"/>
      <c r="DF26" s="132"/>
      <c r="DG26" s="132"/>
      <c r="DH26" s="132"/>
      <c r="DI26" s="132"/>
      <c r="DJ26" s="132"/>
      <c r="DK26" s="125" t="s">
        <v>126</v>
      </c>
      <c r="DL26" s="125" t="s">
        <v>127</v>
      </c>
      <c r="DM26" s="125" t="s">
        <v>128</v>
      </c>
      <c r="DN26" s="125" t="s">
        <v>123</v>
      </c>
      <c r="DO26" s="125" t="s">
        <v>124</v>
      </c>
      <c r="DP26" s="125" t="s">
        <v>125</v>
      </c>
      <c r="DQ26" s="131"/>
      <c r="DR26" s="132"/>
      <c r="DS26" s="132"/>
      <c r="DT26" s="132"/>
      <c r="DU26" s="132"/>
      <c r="DV26" s="132"/>
      <c r="DW26" s="132"/>
      <c r="DX26" s="132"/>
      <c r="DY26" s="132"/>
      <c r="DZ26" s="132"/>
      <c r="EA26" s="125" t="s">
        <v>126</v>
      </c>
      <c r="EB26" s="125" t="s">
        <v>127</v>
      </c>
      <c r="EC26" s="125" t="s">
        <v>128</v>
      </c>
      <c r="ED26" s="125" t="s">
        <v>123</v>
      </c>
      <c r="EE26" s="125" t="s">
        <v>124</v>
      </c>
      <c r="EF26" s="125" t="s">
        <v>125</v>
      </c>
      <c r="EG26" s="131"/>
      <c r="EH26" s="132"/>
      <c r="EI26" s="132"/>
      <c r="EJ26" s="132"/>
      <c r="EK26" s="132"/>
      <c r="EL26" s="132"/>
      <c r="EM26" s="132"/>
      <c r="EN26" s="132"/>
      <c r="EO26" s="132"/>
      <c r="EP26" s="132"/>
      <c r="EQ26" s="125" t="s">
        <v>126</v>
      </c>
      <c r="ER26" s="125" t="s">
        <v>127</v>
      </c>
      <c r="ES26" s="125" t="s">
        <v>128</v>
      </c>
      <c r="ET26" s="125" t="s">
        <v>123</v>
      </c>
      <c r="EU26" s="125" t="s">
        <v>124</v>
      </c>
      <c r="EV26" s="125" t="s">
        <v>125</v>
      </c>
      <c r="EW26" s="131"/>
      <c r="EX26" s="132"/>
      <c r="EY26" s="132"/>
      <c r="EZ26" s="132"/>
      <c r="FA26" s="132"/>
      <c r="FB26" s="132"/>
      <c r="FC26" s="132"/>
      <c r="FD26" s="132"/>
      <c r="FE26" s="132"/>
      <c r="FF26" s="132"/>
      <c r="FG26" s="125" t="s">
        <v>126</v>
      </c>
      <c r="FH26" s="125" t="s">
        <v>127</v>
      </c>
      <c r="FI26" s="125" t="s">
        <v>128</v>
      </c>
      <c r="FJ26" s="125" t="s">
        <v>123</v>
      </c>
      <c r="FK26" s="125" t="s">
        <v>124</v>
      </c>
      <c r="FL26" s="125" t="s">
        <v>125</v>
      </c>
      <c r="FM26" s="131"/>
      <c r="FN26" s="132"/>
      <c r="FO26" s="132"/>
      <c r="FP26" s="132"/>
      <c r="FQ26" s="132"/>
      <c r="FR26" s="132"/>
      <c r="FS26" s="132"/>
      <c r="FT26" s="132"/>
      <c r="FU26" s="132"/>
      <c r="FV26" s="132"/>
      <c r="FW26" s="125" t="s">
        <v>126</v>
      </c>
      <c r="FX26" s="125" t="s">
        <v>127</v>
      </c>
      <c r="FY26" s="125" t="s">
        <v>128</v>
      </c>
      <c r="FZ26" s="125" t="s">
        <v>123</v>
      </c>
      <c r="GA26" s="125" t="s">
        <v>124</v>
      </c>
      <c r="GB26" s="125" t="s">
        <v>125</v>
      </c>
      <c r="GC26" s="131"/>
      <c r="GD26" s="132"/>
      <c r="GE26" s="132"/>
      <c r="GF26" s="132"/>
      <c r="GG26" s="132"/>
      <c r="GH26" s="132"/>
      <c r="GI26" s="132"/>
      <c r="GJ26" s="132"/>
      <c r="GK26" s="132"/>
      <c r="GL26" s="132"/>
      <c r="GM26" s="125" t="s">
        <v>126</v>
      </c>
      <c r="GN26" s="125" t="s">
        <v>127</v>
      </c>
      <c r="GO26" s="125" t="s">
        <v>128</v>
      </c>
      <c r="GP26" s="125" t="s">
        <v>123</v>
      </c>
      <c r="GQ26" s="125" t="s">
        <v>124</v>
      </c>
      <c r="GR26" s="125" t="s">
        <v>125</v>
      </c>
      <c r="GS26" s="131"/>
      <c r="GT26" s="132"/>
      <c r="GU26" s="132"/>
      <c r="GV26" s="132"/>
      <c r="GW26" s="132"/>
      <c r="GX26" s="132"/>
      <c r="GY26" s="132"/>
      <c r="GZ26" s="132"/>
      <c r="HA26" s="132"/>
      <c r="HB26" s="132"/>
      <c r="HC26" s="125" t="s">
        <v>126</v>
      </c>
      <c r="HD26" s="125" t="s">
        <v>127</v>
      </c>
      <c r="HE26" s="125" t="s">
        <v>128</v>
      </c>
      <c r="HF26" s="125" t="s">
        <v>123</v>
      </c>
      <c r="HG26" s="125" t="s">
        <v>124</v>
      </c>
      <c r="HH26" s="125" t="s">
        <v>125</v>
      </c>
      <c r="HI26" s="131"/>
      <c r="HJ26" s="132"/>
      <c r="HK26" s="132"/>
      <c r="HL26" s="132"/>
      <c r="HM26" s="132"/>
      <c r="HN26" s="132"/>
      <c r="HO26" s="132"/>
      <c r="HP26" s="132"/>
      <c r="HQ26" s="132"/>
      <c r="HR26" s="132"/>
      <c r="HS26" s="125" t="s">
        <v>126</v>
      </c>
      <c r="HT26" s="125" t="s">
        <v>127</v>
      </c>
      <c r="HU26" s="125" t="s">
        <v>128</v>
      </c>
      <c r="HV26" s="125" t="s">
        <v>123</v>
      </c>
      <c r="HW26" s="125" t="s">
        <v>124</v>
      </c>
      <c r="HX26" s="125" t="s">
        <v>125</v>
      </c>
      <c r="HY26" s="131"/>
      <c r="HZ26" s="132"/>
      <c r="IA26" s="132"/>
      <c r="IB26" s="132"/>
      <c r="IC26" s="132"/>
      <c r="ID26" s="132"/>
      <c r="IE26" s="132"/>
      <c r="IF26" s="132"/>
      <c r="IG26" s="132"/>
      <c r="IH26" s="132"/>
      <c r="II26" s="125" t="s">
        <v>126</v>
      </c>
      <c r="IJ26" s="125" t="s">
        <v>127</v>
      </c>
      <c r="IK26" s="125" t="s">
        <v>128</v>
      </c>
    </row>
    <row r="27" spans="1:245" ht="12.75">
      <c r="A27" s="133">
        <v>120</v>
      </c>
      <c r="B27" s="133">
        <v>85</v>
      </c>
      <c r="C27" s="133">
        <v>55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27">
        <v>90</v>
      </c>
      <c r="O27" s="127">
        <v>70</v>
      </c>
      <c r="P27" s="127">
        <v>50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27">
        <v>90</v>
      </c>
      <c r="AB27" s="127">
        <v>70</v>
      </c>
      <c r="AC27" s="127">
        <v>50</v>
      </c>
      <c r="AD27" s="133">
        <v>120</v>
      </c>
      <c r="AE27" s="133">
        <v>85</v>
      </c>
      <c r="AF27" s="133">
        <v>55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27">
        <v>90</v>
      </c>
      <c r="AZ27" s="127">
        <v>70</v>
      </c>
      <c r="BA27" s="127">
        <v>50</v>
      </c>
      <c r="BB27" s="133">
        <v>120</v>
      </c>
      <c r="BC27" s="133">
        <v>85</v>
      </c>
      <c r="BD27" s="133">
        <v>55</v>
      </c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27">
        <v>90</v>
      </c>
      <c r="BP27" s="127">
        <v>70</v>
      </c>
      <c r="BQ27" s="127">
        <v>50</v>
      </c>
      <c r="BR27" s="133">
        <v>120</v>
      </c>
      <c r="BS27" s="133">
        <v>85</v>
      </c>
      <c r="BT27" s="133">
        <v>55</v>
      </c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27">
        <v>90</v>
      </c>
      <c r="CF27" s="127">
        <v>70</v>
      </c>
      <c r="CG27" s="127">
        <v>50</v>
      </c>
      <c r="CH27" s="133">
        <v>120</v>
      </c>
      <c r="CI27" s="133">
        <v>85</v>
      </c>
      <c r="CJ27" s="133">
        <v>55</v>
      </c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27">
        <v>90</v>
      </c>
      <c r="CV27" s="127">
        <v>70</v>
      </c>
      <c r="CW27" s="127">
        <v>50</v>
      </c>
      <c r="CX27" s="133">
        <v>120</v>
      </c>
      <c r="CY27" s="133">
        <v>85</v>
      </c>
      <c r="CZ27" s="133">
        <v>55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27">
        <v>90</v>
      </c>
      <c r="DL27" s="127">
        <v>70</v>
      </c>
      <c r="DM27" s="127">
        <v>50</v>
      </c>
      <c r="DN27" s="133">
        <v>120</v>
      </c>
      <c r="DO27" s="133">
        <v>85</v>
      </c>
      <c r="DP27" s="133">
        <v>55</v>
      </c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27">
        <v>90</v>
      </c>
      <c r="EB27" s="127">
        <v>70</v>
      </c>
      <c r="EC27" s="127">
        <v>50</v>
      </c>
      <c r="ED27" s="133">
        <v>120</v>
      </c>
      <c r="EE27" s="133">
        <v>85</v>
      </c>
      <c r="EF27" s="133">
        <v>55</v>
      </c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27">
        <v>90</v>
      </c>
      <c r="ER27" s="127">
        <v>70</v>
      </c>
      <c r="ES27" s="127">
        <v>50</v>
      </c>
      <c r="ET27" s="133">
        <v>120</v>
      </c>
      <c r="EU27" s="133">
        <v>85</v>
      </c>
      <c r="EV27" s="133">
        <v>55</v>
      </c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27">
        <v>90</v>
      </c>
      <c r="FH27" s="127">
        <v>70</v>
      </c>
      <c r="FI27" s="127">
        <v>50</v>
      </c>
      <c r="FJ27" s="133">
        <v>120</v>
      </c>
      <c r="FK27" s="133">
        <v>85</v>
      </c>
      <c r="FL27" s="133">
        <v>55</v>
      </c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27">
        <v>90</v>
      </c>
      <c r="FX27" s="127">
        <v>70</v>
      </c>
      <c r="FY27" s="127">
        <v>50</v>
      </c>
      <c r="FZ27" s="133">
        <v>120</v>
      </c>
      <c r="GA27" s="133">
        <v>85</v>
      </c>
      <c r="GB27" s="133">
        <v>55</v>
      </c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27">
        <v>90</v>
      </c>
      <c r="GN27" s="127">
        <v>70</v>
      </c>
      <c r="GO27" s="127">
        <v>50</v>
      </c>
      <c r="GP27" s="133">
        <v>120</v>
      </c>
      <c r="GQ27" s="133">
        <v>85</v>
      </c>
      <c r="GR27" s="133">
        <v>55</v>
      </c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27">
        <v>90</v>
      </c>
      <c r="HD27" s="127">
        <v>70</v>
      </c>
      <c r="HE27" s="127">
        <v>50</v>
      </c>
      <c r="HF27" s="133">
        <v>120</v>
      </c>
      <c r="HG27" s="133">
        <v>85</v>
      </c>
      <c r="HH27" s="133">
        <v>55</v>
      </c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27">
        <v>90</v>
      </c>
      <c r="HT27" s="127">
        <v>70</v>
      </c>
      <c r="HU27" s="127">
        <v>50</v>
      </c>
      <c r="HV27" s="133">
        <v>120</v>
      </c>
      <c r="HW27" s="133">
        <v>85</v>
      </c>
      <c r="HX27" s="133">
        <v>55</v>
      </c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27">
        <v>90</v>
      </c>
      <c r="IJ27" s="127">
        <v>70</v>
      </c>
      <c r="IK27" s="127">
        <v>50</v>
      </c>
    </row>
    <row r="29" spans="1:15" ht="12.75" customHeight="1">
      <c r="A29" s="246" t="s">
        <v>3</v>
      </c>
      <c r="B29" s="212" t="s">
        <v>20</v>
      </c>
      <c r="C29" s="213"/>
      <c r="D29" s="214"/>
      <c r="E29" s="178" t="s">
        <v>4</v>
      </c>
      <c r="F29" s="178" t="s">
        <v>5</v>
      </c>
      <c r="G29" s="246" t="s">
        <v>6</v>
      </c>
      <c r="H29" s="246" t="s">
        <v>22</v>
      </c>
      <c r="I29" s="246" t="s">
        <v>7</v>
      </c>
      <c r="J29" s="183" t="s">
        <v>9</v>
      </c>
      <c r="K29" s="184"/>
      <c r="L29" s="178" t="s">
        <v>10</v>
      </c>
      <c r="M29" s="246" t="s">
        <v>8</v>
      </c>
      <c r="N29" s="178" t="s">
        <v>11</v>
      </c>
      <c r="O29" s="180" t="s">
        <v>21</v>
      </c>
    </row>
    <row r="30" spans="1:15" ht="12.75">
      <c r="A30" s="247"/>
      <c r="B30" s="215"/>
      <c r="C30" s="216"/>
      <c r="D30" s="217"/>
      <c r="E30" s="179"/>
      <c r="F30" s="179"/>
      <c r="G30" s="247"/>
      <c r="H30" s="247"/>
      <c r="I30" s="247"/>
      <c r="J30" s="4" t="s">
        <v>12</v>
      </c>
      <c r="K30" s="4" t="s">
        <v>13</v>
      </c>
      <c r="L30" s="179"/>
      <c r="M30" s="247"/>
      <c r="N30" s="182"/>
      <c r="O30" s="181"/>
    </row>
    <row r="31" spans="1:15" ht="12.75">
      <c r="A31" s="9">
        <v>1</v>
      </c>
      <c r="B31" s="170" t="s">
        <v>120</v>
      </c>
      <c r="C31" s="201"/>
      <c r="D31" s="9" t="s">
        <v>33</v>
      </c>
      <c r="E31" s="32">
        <v>2001</v>
      </c>
      <c r="F31" s="108">
        <v>49.65</v>
      </c>
      <c r="G31" s="28" t="s">
        <v>70</v>
      </c>
      <c r="H31" s="9" t="s">
        <v>25</v>
      </c>
      <c r="I31" s="9">
        <v>54</v>
      </c>
      <c r="J31" s="11">
        <v>182</v>
      </c>
      <c r="K31" s="11">
        <f>J31/2</f>
        <v>91</v>
      </c>
      <c r="L31" s="10">
        <f>I31+K31</f>
        <v>145</v>
      </c>
      <c r="M31" s="50">
        <f>2*L31</f>
        <v>290</v>
      </c>
      <c r="N31" s="20" t="s">
        <v>73</v>
      </c>
      <c r="O31" s="8" t="s">
        <v>118</v>
      </c>
    </row>
    <row r="32" spans="1:245" ht="12.75">
      <c r="A32" s="9">
        <v>2</v>
      </c>
      <c r="B32" s="224" t="s">
        <v>93</v>
      </c>
      <c r="C32" s="225"/>
      <c r="D32" s="8" t="s">
        <v>33</v>
      </c>
      <c r="E32" s="102">
        <v>2002</v>
      </c>
      <c r="F32" s="36">
        <v>49.45</v>
      </c>
      <c r="G32" s="34" t="s">
        <v>70</v>
      </c>
      <c r="H32" s="9" t="s">
        <v>25</v>
      </c>
      <c r="I32" s="9">
        <v>60</v>
      </c>
      <c r="J32" s="11">
        <v>150</v>
      </c>
      <c r="K32" s="11">
        <f>J32/2</f>
        <v>75</v>
      </c>
      <c r="L32" s="10">
        <f>I32+K32</f>
        <v>135</v>
      </c>
      <c r="M32" s="50">
        <f>2*L32</f>
        <v>270</v>
      </c>
      <c r="N32" s="20" t="s">
        <v>73</v>
      </c>
      <c r="O32" s="102" t="s">
        <v>31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15" s="19" customFormat="1" ht="12.75">
      <c r="A33" s="9">
        <v>3</v>
      </c>
      <c r="B33" s="27" t="s">
        <v>157</v>
      </c>
      <c r="C33" s="115"/>
      <c r="D33" s="30" t="s">
        <v>33</v>
      </c>
      <c r="E33" s="12">
        <v>1999</v>
      </c>
      <c r="F33" s="14">
        <v>48.9</v>
      </c>
      <c r="G33" s="28" t="s">
        <v>70</v>
      </c>
      <c r="H33" s="34" t="s">
        <v>25</v>
      </c>
      <c r="I33" s="9">
        <v>55</v>
      </c>
      <c r="J33" s="11">
        <v>100</v>
      </c>
      <c r="K33" s="11">
        <f>J33/2</f>
        <v>50</v>
      </c>
      <c r="L33" s="10">
        <f>I33+K33</f>
        <v>105</v>
      </c>
      <c r="M33" s="9">
        <f>2*L33</f>
        <v>210</v>
      </c>
      <c r="N33" s="20" t="s">
        <v>73</v>
      </c>
      <c r="O33" s="8" t="s">
        <v>118</v>
      </c>
    </row>
    <row r="34" spans="1:15" ht="12.75">
      <c r="A34" s="9">
        <v>4</v>
      </c>
      <c r="B34" s="106" t="s">
        <v>88</v>
      </c>
      <c r="C34" s="98"/>
      <c r="D34" s="9" t="s">
        <v>33</v>
      </c>
      <c r="E34" s="10">
        <v>2004</v>
      </c>
      <c r="F34" s="108">
        <v>49.5</v>
      </c>
      <c r="G34" s="9" t="s">
        <v>70</v>
      </c>
      <c r="H34" s="9" t="s">
        <v>25</v>
      </c>
      <c r="I34" s="9">
        <v>53</v>
      </c>
      <c r="J34" s="11">
        <v>90</v>
      </c>
      <c r="K34" s="11">
        <f>J34/2</f>
        <v>45</v>
      </c>
      <c r="L34" s="10">
        <f>I34+K34</f>
        <v>98</v>
      </c>
      <c r="M34" s="50">
        <f>2*L34</f>
        <v>196</v>
      </c>
      <c r="N34" s="20" t="s">
        <v>73</v>
      </c>
      <c r="O34" s="8" t="s">
        <v>29</v>
      </c>
    </row>
    <row r="35" spans="1:245" s="19" customFormat="1" ht="12.75">
      <c r="A35" s="9">
        <v>5</v>
      </c>
      <c r="B35" s="170" t="s">
        <v>154</v>
      </c>
      <c r="C35" s="171"/>
      <c r="D35" s="75" t="s">
        <v>33</v>
      </c>
      <c r="E35" s="174">
        <v>1998</v>
      </c>
      <c r="F35" s="111">
        <v>52</v>
      </c>
      <c r="G35" s="28" t="s">
        <v>149</v>
      </c>
      <c r="H35" s="9" t="s">
        <v>25</v>
      </c>
      <c r="I35" s="9">
        <v>28</v>
      </c>
      <c r="J35" s="11">
        <v>110</v>
      </c>
      <c r="K35" s="11">
        <f>J35/2</f>
        <v>55</v>
      </c>
      <c r="L35" s="10">
        <f>I35+K35</f>
        <v>83</v>
      </c>
      <c r="M35" s="50">
        <f>2*L35</f>
        <v>166</v>
      </c>
      <c r="N35" s="20" t="s">
        <v>73</v>
      </c>
      <c r="O35" s="8" t="s">
        <v>35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15" ht="12.75">
      <c r="A36" s="40"/>
      <c r="B36" s="47"/>
      <c r="C36" s="41"/>
      <c r="D36" s="33"/>
      <c r="E36" s="43"/>
      <c r="F36" s="43"/>
      <c r="G36" s="33"/>
      <c r="H36" s="33"/>
      <c r="I36" s="33"/>
      <c r="J36" s="33"/>
      <c r="K36" s="40"/>
      <c r="L36" s="44"/>
      <c r="M36" s="45"/>
      <c r="N36" s="42"/>
      <c r="O36" s="46"/>
    </row>
    <row r="37" spans="3:13" ht="15.75">
      <c r="C37" s="240" t="s">
        <v>23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</row>
    <row r="38" spans="1:16" ht="12.75">
      <c r="A38" s="232" t="s">
        <v>129</v>
      </c>
      <c r="B38" s="232"/>
      <c r="C38" s="232"/>
      <c r="D38" s="232"/>
      <c r="E38" s="132"/>
      <c r="F38" s="132"/>
      <c r="G38" s="132"/>
      <c r="H38" s="132"/>
      <c r="I38" s="132"/>
      <c r="J38" s="132"/>
      <c r="K38" s="132"/>
      <c r="L38" s="132"/>
      <c r="M38" s="132"/>
      <c r="N38" s="228" t="s">
        <v>122</v>
      </c>
      <c r="O38" s="228"/>
      <c r="P38" s="228"/>
    </row>
    <row r="39" spans="1:16" ht="15.75">
      <c r="A39" s="125" t="s">
        <v>123</v>
      </c>
      <c r="B39" s="125" t="s">
        <v>124</v>
      </c>
      <c r="C39" s="125" t="s">
        <v>125</v>
      </c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25" t="s">
        <v>126</v>
      </c>
      <c r="O39" s="125" t="s">
        <v>127</v>
      </c>
      <c r="P39" s="125" t="s">
        <v>128</v>
      </c>
    </row>
    <row r="40" spans="1:16" ht="12.75">
      <c r="A40" s="133">
        <v>130</v>
      </c>
      <c r="B40" s="133">
        <v>95</v>
      </c>
      <c r="C40" s="133">
        <v>60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27">
        <v>90</v>
      </c>
      <c r="O40" s="127">
        <v>70</v>
      </c>
      <c r="P40" s="127">
        <v>50</v>
      </c>
    </row>
    <row r="41" spans="3:13" ht="15.75">
      <c r="C41" s="5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5" ht="12.75" customHeight="1">
      <c r="A42" s="246" t="s">
        <v>3</v>
      </c>
      <c r="B42" s="212" t="s">
        <v>20</v>
      </c>
      <c r="C42" s="213"/>
      <c r="D42" s="214"/>
      <c r="E42" s="178" t="s">
        <v>4</v>
      </c>
      <c r="F42" s="178" t="s">
        <v>5</v>
      </c>
      <c r="G42" s="246" t="s">
        <v>6</v>
      </c>
      <c r="H42" s="246" t="s">
        <v>22</v>
      </c>
      <c r="I42" s="246" t="s">
        <v>7</v>
      </c>
      <c r="J42" s="183" t="s">
        <v>9</v>
      </c>
      <c r="K42" s="184"/>
      <c r="L42" s="178" t="s">
        <v>10</v>
      </c>
      <c r="M42" s="246" t="s">
        <v>8</v>
      </c>
      <c r="N42" s="178" t="s">
        <v>11</v>
      </c>
      <c r="O42" s="180" t="s">
        <v>21</v>
      </c>
    </row>
    <row r="43" spans="1:15" ht="12.75">
      <c r="A43" s="247"/>
      <c r="B43" s="215"/>
      <c r="C43" s="216"/>
      <c r="D43" s="217"/>
      <c r="E43" s="179"/>
      <c r="F43" s="179"/>
      <c r="G43" s="247"/>
      <c r="H43" s="247"/>
      <c r="I43" s="247"/>
      <c r="J43" s="4" t="s">
        <v>12</v>
      </c>
      <c r="K43" s="4" t="s">
        <v>13</v>
      </c>
      <c r="L43" s="179"/>
      <c r="M43" s="247"/>
      <c r="N43" s="182"/>
      <c r="O43" s="181"/>
    </row>
    <row r="44" spans="1:245" s="24" customFormat="1" ht="12.75">
      <c r="A44" s="21">
        <v>1</v>
      </c>
      <c r="B44" s="27" t="s">
        <v>110</v>
      </c>
      <c r="C44" s="15"/>
      <c r="D44" s="21" t="s">
        <v>27</v>
      </c>
      <c r="E44" s="21">
        <v>1998</v>
      </c>
      <c r="F44" s="112">
        <v>57.45</v>
      </c>
      <c r="G44" s="28">
        <v>3</v>
      </c>
      <c r="H44" s="9" t="s">
        <v>25</v>
      </c>
      <c r="I44" s="21">
        <v>59</v>
      </c>
      <c r="J44" s="22">
        <v>66</v>
      </c>
      <c r="K44" s="22">
        <f aca="true" t="shared" si="0" ref="K44:K52">J44/2</f>
        <v>33</v>
      </c>
      <c r="L44" s="21">
        <f aca="true" t="shared" si="1" ref="L44:L52">I44+K44</f>
        <v>92</v>
      </c>
      <c r="M44" s="21">
        <f>11*L44</f>
        <v>1012</v>
      </c>
      <c r="N44" s="20" t="s">
        <v>162</v>
      </c>
      <c r="O44" s="8" t="s">
        <v>28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24" customFormat="1" ht="12.75">
      <c r="A45" s="9">
        <v>2</v>
      </c>
      <c r="B45" s="27" t="s">
        <v>38</v>
      </c>
      <c r="C45" s="69"/>
      <c r="D45" s="49" t="s">
        <v>27</v>
      </c>
      <c r="E45" s="35">
        <v>1998</v>
      </c>
      <c r="F45" s="36">
        <v>58</v>
      </c>
      <c r="G45" s="34" t="s">
        <v>140</v>
      </c>
      <c r="H45" s="9" t="s">
        <v>25</v>
      </c>
      <c r="I45" s="9">
        <v>41</v>
      </c>
      <c r="J45" s="11">
        <v>65</v>
      </c>
      <c r="K45" s="22">
        <f t="shared" si="0"/>
        <v>32.5</v>
      </c>
      <c r="L45" s="21">
        <f t="shared" si="1"/>
        <v>73.5</v>
      </c>
      <c r="M45" s="21">
        <f>11*L45</f>
        <v>808.5</v>
      </c>
      <c r="N45" s="20" t="s">
        <v>164</v>
      </c>
      <c r="O45" s="8" t="s">
        <v>31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24" customFormat="1" ht="12.75">
      <c r="A46" s="21">
        <v>3</v>
      </c>
      <c r="B46" s="166" t="s">
        <v>91</v>
      </c>
      <c r="C46" s="15"/>
      <c r="D46" s="9" t="s">
        <v>30</v>
      </c>
      <c r="E46" s="10">
        <v>2001</v>
      </c>
      <c r="F46" s="108">
        <v>57.45</v>
      </c>
      <c r="G46" s="9" t="s">
        <v>70</v>
      </c>
      <c r="H46" s="9" t="s">
        <v>25</v>
      </c>
      <c r="I46" s="9">
        <v>70</v>
      </c>
      <c r="J46" s="11">
        <v>82</v>
      </c>
      <c r="K46" s="22">
        <f t="shared" si="0"/>
        <v>41</v>
      </c>
      <c r="L46" s="21">
        <f t="shared" si="1"/>
        <v>111</v>
      </c>
      <c r="M46" s="21">
        <f>4.5*L46</f>
        <v>499.5</v>
      </c>
      <c r="N46" s="52" t="s">
        <v>165</v>
      </c>
      <c r="O46" s="21" t="s">
        <v>29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2.75">
      <c r="A47" s="21">
        <v>4</v>
      </c>
      <c r="B47" s="170" t="s">
        <v>64</v>
      </c>
      <c r="C47" s="201"/>
      <c r="D47" s="9" t="s">
        <v>33</v>
      </c>
      <c r="E47" s="32">
        <v>2004</v>
      </c>
      <c r="F47" s="108">
        <v>54.2</v>
      </c>
      <c r="G47" s="28" t="s">
        <v>70</v>
      </c>
      <c r="H47" s="9" t="s">
        <v>25</v>
      </c>
      <c r="I47" s="9">
        <v>129</v>
      </c>
      <c r="J47" s="11">
        <v>145</v>
      </c>
      <c r="K47" s="22">
        <f t="shared" si="0"/>
        <v>72.5</v>
      </c>
      <c r="L47" s="21">
        <f t="shared" si="1"/>
        <v>201.5</v>
      </c>
      <c r="M47" s="21">
        <f>2*L47</f>
        <v>403</v>
      </c>
      <c r="N47" s="20" t="s">
        <v>73</v>
      </c>
      <c r="O47" s="8" t="s">
        <v>29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8" s="19" customFormat="1" ht="12.75" customHeight="1">
      <c r="A48" s="9">
        <v>5</v>
      </c>
      <c r="B48" s="200" t="s">
        <v>137</v>
      </c>
      <c r="C48" s="15"/>
      <c r="D48" s="11" t="s">
        <v>75</v>
      </c>
      <c r="E48" s="10">
        <v>2001</v>
      </c>
      <c r="F48" s="108">
        <v>55.55</v>
      </c>
      <c r="G48" s="13" t="s">
        <v>70</v>
      </c>
      <c r="H48" s="9" t="s">
        <v>25</v>
      </c>
      <c r="I48" s="11">
        <v>50</v>
      </c>
      <c r="J48" s="11">
        <v>160</v>
      </c>
      <c r="K48" s="22">
        <f t="shared" si="0"/>
        <v>80</v>
      </c>
      <c r="L48" s="21">
        <f t="shared" si="1"/>
        <v>130</v>
      </c>
      <c r="M48" s="21">
        <f>2.8*L48</f>
        <v>364</v>
      </c>
      <c r="N48" s="20" t="s">
        <v>73</v>
      </c>
      <c r="O48" s="198" t="s">
        <v>113</v>
      </c>
      <c r="AB48" s="83"/>
    </row>
    <row r="49" spans="1:15" ht="12.75">
      <c r="A49" s="21">
        <v>6</v>
      </c>
      <c r="B49" s="16" t="s">
        <v>58</v>
      </c>
      <c r="C49" s="15"/>
      <c r="D49" s="75" t="s">
        <v>30</v>
      </c>
      <c r="E49" s="80">
        <v>2000</v>
      </c>
      <c r="F49" s="26">
        <v>54.05</v>
      </c>
      <c r="G49" s="28" t="s">
        <v>70</v>
      </c>
      <c r="H49" s="9" t="s">
        <v>25</v>
      </c>
      <c r="I49" s="21">
        <v>42</v>
      </c>
      <c r="J49" s="22">
        <v>72</v>
      </c>
      <c r="K49" s="22">
        <f t="shared" si="0"/>
        <v>36</v>
      </c>
      <c r="L49" s="21">
        <f t="shared" si="1"/>
        <v>78</v>
      </c>
      <c r="M49" s="21">
        <f>4.5*L49</f>
        <v>351</v>
      </c>
      <c r="N49" s="20" t="s">
        <v>166</v>
      </c>
      <c r="O49" s="8" t="s">
        <v>36</v>
      </c>
    </row>
    <row r="50" spans="1:245" ht="12.75">
      <c r="A50" s="21">
        <v>7</v>
      </c>
      <c r="B50" s="16" t="s">
        <v>67</v>
      </c>
      <c r="C50" s="69"/>
      <c r="D50" s="9" t="s">
        <v>33</v>
      </c>
      <c r="E50" s="10">
        <v>2000</v>
      </c>
      <c r="F50" s="108">
        <v>53.35</v>
      </c>
      <c r="G50" s="28" t="s">
        <v>70</v>
      </c>
      <c r="H50" s="9" t="s">
        <v>25</v>
      </c>
      <c r="I50" s="9">
        <v>66</v>
      </c>
      <c r="J50" s="11">
        <v>152</v>
      </c>
      <c r="K50" s="22">
        <f t="shared" si="0"/>
        <v>76</v>
      </c>
      <c r="L50" s="21">
        <f t="shared" si="1"/>
        <v>142</v>
      </c>
      <c r="M50" s="21">
        <f>2*L50</f>
        <v>284</v>
      </c>
      <c r="N50" s="20" t="s">
        <v>73</v>
      </c>
      <c r="O50" s="21" t="s">
        <v>29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</row>
    <row r="51" spans="1:15" ht="12.75">
      <c r="A51" s="9">
        <v>8</v>
      </c>
      <c r="B51" s="27" t="s">
        <v>138</v>
      </c>
      <c r="C51" s="69"/>
      <c r="D51" s="11" t="s">
        <v>33</v>
      </c>
      <c r="E51" s="80">
        <v>2002</v>
      </c>
      <c r="F51" s="111">
        <v>57.9</v>
      </c>
      <c r="G51" s="28" t="s">
        <v>70</v>
      </c>
      <c r="H51" s="9" t="s">
        <v>25</v>
      </c>
      <c r="I51" s="9">
        <v>49</v>
      </c>
      <c r="J51" s="11">
        <v>165</v>
      </c>
      <c r="K51" s="22">
        <f t="shared" si="0"/>
        <v>82.5</v>
      </c>
      <c r="L51" s="21">
        <f t="shared" si="1"/>
        <v>131.5</v>
      </c>
      <c r="M51" s="21">
        <f>2*L51</f>
        <v>263</v>
      </c>
      <c r="N51" s="20" t="s">
        <v>73</v>
      </c>
      <c r="O51" s="8" t="s">
        <v>28</v>
      </c>
    </row>
    <row r="52" spans="1:245" ht="12.75">
      <c r="A52" s="21">
        <v>9</v>
      </c>
      <c r="B52" s="166" t="s">
        <v>155</v>
      </c>
      <c r="C52" s="15"/>
      <c r="D52" s="9" t="s">
        <v>33</v>
      </c>
      <c r="E52" s="10">
        <v>1999</v>
      </c>
      <c r="F52" s="108">
        <v>56.1</v>
      </c>
      <c r="G52" s="11" t="s">
        <v>149</v>
      </c>
      <c r="H52" s="9" t="s">
        <v>25</v>
      </c>
      <c r="I52" s="9">
        <v>33</v>
      </c>
      <c r="J52" s="11">
        <v>64</v>
      </c>
      <c r="K52" s="22">
        <f t="shared" si="0"/>
        <v>32</v>
      </c>
      <c r="L52" s="21">
        <f t="shared" si="1"/>
        <v>65</v>
      </c>
      <c r="M52" s="21">
        <f>2*L52</f>
        <v>130</v>
      </c>
      <c r="N52" s="52" t="s">
        <v>73</v>
      </c>
      <c r="O52" s="21" t="s">
        <v>35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</row>
    <row r="53" spans="1:15" ht="12.75">
      <c r="A53" s="136"/>
      <c r="B53" s="91"/>
      <c r="C53" s="91"/>
      <c r="D53" s="92"/>
      <c r="E53" s="92"/>
      <c r="F53" s="137"/>
      <c r="G53" s="7"/>
      <c r="H53" s="77"/>
      <c r="I53" s="93"/>
      <c r="J53" s="93"/>
      <c r="K53" s="136"/>
      <c r="L53" s="136"/>
      <c r="M53" s="93"/>
      <c r="N53" s="92"/>
      <c r="O53" s="94"/>
    </row>
    <row r="54" spans="3:13" ht="15.75">
      <c r="C54" s="240" t="s">
        <v>2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</row>
    <row r="55" spans="1:245" ht="12.75">
      <c r="A55" s="229" t="s">
        <v>130</v>
      </c>
      <c r="B55" s="230"/>
      <c r="C55" s="230"/>
      <c r="D55" s="231"/>
      <c r="E55" s="132"/>
      <c r="F55" s="132"/>
      <c r="G55" s="132"/>
      <c r="H55" s="132"/>
      <c r="I55" s="132"/>
      <c r="J55" s="132"/>
      <c r="K55" s="132"/>
      <c r="L55" s="132"/>
      <c r="M55" s="132"/>
      <c r="N55" s="228" t="s">
        <v>122</v>
      </c>
      <c r="O55" s="228"/>
      <c r="P55" s="228"/>
      <c r="Q55" s="138"/>
      <c r="R55" s="132"/>
      <c r="S55" s="132"/>
      <c r="T55" s="132"/>
      <c r="U55" s="132"/>
      <c r="V55" s="132"/>
      <c r="W55" s="132"/>
      <c r="X55" s="132"/>
      <c r="Y55" s="132"/>
      <c r="Z55" s="132"/>
      <c r="AA55" s="228" t="s">
        <v>122</v>
      </c>
      <c r="AB55" s="228"/>
      <c r="AC55" s="228"/>
      <c r="AD55" s="229" t="s">
        <v>130</v>
      </c>
      <c r="AE55" s="230"/>
      <c r="AF55" s="230"/>
      <c r="AG55" s="231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228" t="s">
        <v>122</v>
      </c>
      <c r="AZ55" s="228"/>
      <c r="BA55" s="228"/>
      <c r="BB55" s="229" t="s">
        <v>130</v>
      </c>
      <c r="BC55" s="230"/>
      <c r="BD55" s="230"/>
      <c r="BE55" s="231"/>
      <c r="BF55" s="132"/>
      <c r="BG55" s="132"/>
      <c r="BH55" s="132"/>
      <c r="BI55" s="132"/>
      <c r="BJ55" s="132"/>
      <c r="BK55" s="132"/>
      <c r="BL55" s="132"/>
      <c r="BM55" s="132"/>
      <c r="BN55" s="132"/>
      <c r="BO55" s="228" t="s">
        <v>122</v>
      </c>
      <c r="BP55" s="228"/>
      <c r="BQ55" s="228"/>
      <c r="BR55" s="229" t="s">
        <v>130</v>
      </c>
      <c r="BS55" s="230"/>
      <c r="BT55" s="230"/>
      <c r="BU55" s="231"/>
      <c r="BV55" s="132"/>
      <c r="BW55" s="132"/>
      <c r="BX55" s="132"/>
      <c r="BY55" s="132"/>
      <c r="BZ55" s="132"/>
      <c r="CA55" s="132"/>
      <c r="CB55" s="132"/>
      <c r="CC55" s="132"/>
      <c r="CD55" s="132"/>
      <c r="CE55" s="228" t="s">
        <v>122</v>
      </c>
      <c r="CF55" s="228"/>
      <c r="CG55" s="228"/>
      <c r="CH55" s="229" t="s">
        <v>130</v>
      </c>
      <c r="CI55" s="230"/>
      <c r="CJ55" s="230"/>
      <c r="CK55" s="231"/>
      <c r="CL55" s="132"/>
      <c r="CM55" s="132"/>
      <c r="CN55" s="132"/>
      <c r="CO55" s="132"/>
      <c r="CP55" s="132"/>
      <c r="CQ55" s="132"/>
      <c r="CR55" s="132"/>
      <c r="CS55" s="132"/>
      <c r="CT55" s="132"/>
      <c r="CU55" s="228" t="s">
        <v>122</v>
      </c>
      <c r="CV55" s="228"/>
      <c r="CW55" s="228"/>
      <c r="CX55" s="229" t="s">
        <v>130</v>
      </c>
      <c r="CY55" s="230"/>
      <c r="CZ55" s="230"/>
      <c r="DA55" s="231"/>
      <c r="DB55" s="132"/>
      <c r="DC55" s="132"/>
      <c r="DD55" s="132"/>
      <c r="DE55" s="132"/>
      <c r="DF55" s="132"/>
      <c r="DG55" s="132"/>
      <c r="DH55" s="132"/>
      <c r="DI55" s="132"/>
      <c r="DJ55" s="132"/>
      <c r="DK55" s="228" t="s">
        <v>122</v>
      </c>
      <c r="DL55" s="228"/>
      <c r="DM55" s="228"/>
      <c r="DN55" s="229" t="s">
        <v>130</v>
      </c>
      <c r="DO55" s="230"/>
      <c r="DP55" s="230"/>
      <c r="DQ55" s="231"/>
      <c r="DR55" s="132"/>
      <c r="DS55" s="132"/>
      <c r="DT55" s="132"/>
      <c r="DU55" s="132"/>
      <c r="DV55" s="132"/>
      <c r="DW55" s="132"/>
      <c r="DX55" s="132"/>
      <c r="DY55" s="132"/>
      <c r="DZ55" s="132"/>
      <c r="EA55" s="228" t="s">
        <v>122</v>
      </c>
      <c r="EB55" s="228"/>
      <c r="EC55" s="228"/>
      <c r="ED55" s="229" t="s">
        <v>130</v>
      </c>
      <c r="EE55" s="230"/>
      <c r="EF55" s="230"/>
      <c r="EG55" s="231"/>
      <c r="EH55" s="132"/>
      <c r="EI55" s="132"/>
      <c r="EJ55" s="132"/>
      <c r="EK55" s="132"/>
      <c r="EL55" s="132"/>
      <c r="EM55" s="132"/>
      <c r="EN55" s="132"/>
      <c r="EO55" s="132"/>
      <c r="EP55" s="132"/>
      <c r="EQ55" s="228" t="s">
        <v>122</v>
      </c>
      <c r="ER55" s="228"/>
      <c r="ES55" s="228"/>
      <c r="ET55" s="229" t="s">
        <v>130</v>
      </c>
      <c r="EU55" s="230"/>
      <c r="EV55" s="230"/>
      <c r="EW55" s="231"/>
      <c r="EX55" s="132"/>
      <c r="EY55" s="132"/>
      <c r="EZ55" s="132"/>
      <c r="FA55" s="132"/>
      <c r="FB55" s="132"/>
      <c r="FC55" s="132"/>
      <c r="FD55" s="132"/>
      <c r="FE55" s="132"/>
      <c r="FF55" s="132"/>
      <c r="FG55" s="228" t="s">
        <v>122</v>
      </c>
      <c r="FH55" s="228"/>
      <c r="FI55" s="228"/>
      <c r="FJ55" s="229" t="s">
        <v>130</v>
      </c>
      <c r="FK55" s="230"/>
      <c r="FL55" s="230"/>
      <c r="FM55" s="231"/>
      <c r="FN55" s="132"/>
      <c r="FO55" s="132"/>
      <c r="FP55" s="132"/>
      <c r="FQ55" s="132"/>
      <c r="FR55" s="132"/>
      <c r="FS55" s="132"/>
      <c r="FT55" s="132"/>
      <c r="FU55" s="132"/>
      <c r="FV55" s="132"/>
      <c r="FW55" s="228" t="s">
        <v>122</v>
      </c>
      <c r="FX55" s="228"/>
      <c r="FY55" s="228"/>
      <c r="FZ55" s="229" t="s">
        <v>130</v>
      </c>
      <c r="GA55" s="230"/>
      <c r="GB55" s="230"/>
      <c r="GC55" s="231"/>
      <c r="GD55" s="132"/>
      <c r="GE55" s="132"/>
      <c r="GF55" s="132"/>
      <c r="GG55" s="132"/>
      <c r="GH55" s="132"/>
      <c r="GI55" s="132"/>
      <c r="GJ55" s="132"/>
      <c r="GK55" s="132"/>
      <c r="GL55" s="132"/>
      <c r="GM55" s="228" t="s">
        <v>122</v>
      </c>
      <c r="GN55" s="228"/>
      <c r="GO55" s="228"/>
      <c r="GP55" s="229" t="s">
        <v>130</v>
      </c>
      <c r="GQ55" s="230"/>
      <c r="GR55" s="230"/>
      <c r="GS55" s="231"/>
      <c r="GT55" s="132"/>
      <c r="GU55" s="132"/>
      <c r="GV55" s="132"/>
      <c r="GW55" s="132"/>
      <c r="GX55" s="132"/>
      <c r="GY55" s="132"/>
      <c r="GZ55" s="132"/>
      <c r="HA55" s="132"/>
      <c r="HB55" s="132"/>
      <c r="HC55" s="228" t="s">
        <v>122</v>
      </c>
      <c r="HD55" s="228"/>
      <c r="HE55" s="228"/>
      <c r="HF55" s="229" t="s">
        <v>130</v>
      </c>
      <c r="HG55" s="230"/>
      <c r="HH55" s="230"/>
      <c r="HI55" s="231"/>
      <c r="HJ55" s="132"/>
      <c r="HK55" s="132"/>
      <c r="HL55" s="132"/>
      <c r="HM55" s="132"/>
      <c r="HN55" s="132"/>
      <c r="HO55" s="132"/>
      <c r="HP55" s="132"/>
      <c r="HQ55" s="132"/>
      <c r="HR55" s="132"/>
      <c r="HS55" s="228" t="s">
        <v>122</v>
      </c>
      <c r="HT55" s="228"/>
      <c r="HU55" s="228"/>
      <c r="HV55" s="229" t="s">
        <v>130</v>
      </c>
      <c r="HW55" s="230"/>
      <c r="HX55" s="230"/>
      <c r="HY55" s="231"/>
      <c r="HZ55" s="132"/>
      <c r="IA55" s="132"/>
      <c r="IB55" s="132"/>
      <c r="IC55" s="132"/>
      <c r="ID55" s="132"/>
      <c r="IE55" s="132"/>
      <c r="IF55" s="132"/>
      <c r="IG55" s="132"/>
      <c r="IH55" s="132"/>
      <c r="II55" s="228" t="s">
        <v>122</v>
      </c>
      <c r="IJ55" s="228"/>
      <c r="IK55" s="228"/>
    </row>
    <row r="56" spans="1:245" ht="15.75">
      <c r="A56" s="125" t="s">
        <v>123</v>
      </c>
      <c r="B56" s="125" t="s">
        <v>124</v>
      </c>
      <c r="C56" s="125" t="s">
        <v>125</v>
      </c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25" t="s">
        <v>126</v>
      </c>
      <c r="O56" s="125" t="s">
        <v>127</v>
      </c>
      <c r="P56" s="125" t="s">
        <v>128</v>
      </c>
      <c r="Q56" s="131"/>
      <c r="R56" s="132"/>
      <c r="S56" s="132"/>
      <c r="T56" s="132"/>
      <c r="U56" s="132"/>
      <c r="V56" s="132"/>
      <c r="W56" s="132"/>
      <c r="X56" s="132"/>
      <c r="Y56" s="132"/>
      <c r="Z56" s="132"/>
      <c r="AA56" s="125" t="s">
        <v>126</v>
      </c>
      <c r="AB56" s="125" t="s">
        <v>127</v>
      </c>
      <c r="AC56" s="125" t="s">
        <v>128</v>
      </c>
      <c r="AD56" s="125" t="s">
        <v>123</v>
      </c>
      <c r="AE56" s="125" t="s">
        <v>124</v>
      </c>
      <c r="AF56" s="125" t="s">
        <v>125</v>
      </c>
      <c r="AG56" s="131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25" t="s">
        <v>126</v>
      </c>
      <c r="AZ56" s="125" t="s">
        <v>127</v>
      </c>
      <c r="BA56" s="125" t="s">
        <v>128</v>
      </c>
      <c r="BB56" s="125" t="s">
        <v>123</v>
      </c>
      <c r="BC56" s="125" t="s">
        <v>124</v>
      </c>
      <c r="BD56" s="125" t="s">
        <v>125</v>
      </c>
      <c r="BE56" s="131"/>
      <c r="BF56" s="132"/>
      <c r="BG56" s="132"/>
      <c r="BH56" s="132"/>
      <c r="BI56" s="132"/>
      <c r="BJ56" s="132"/>
      <c r="BK56" s="132"/>
      <c r="BL56" s="132"/>
      <c r="BM56" s="132"/>
      <c r="BN56" s="132"/>
      <c r="BO56" s="125" t="s">
        <v>126</v>
      </c>
      <c r="BP56" s="125" t="s">
        <v>127</v>
      </c>
      <c r="BQ56" s="125" t="s">
        <v>128</v>
      </c>
      <c r="BR56" s="125" t="s">
        <v>123</v>
      </c>
      <c r="BS56" s="125" t="s">
        <v>124</v>
      </c>
      <c r="BT56" s="125" t="s">
        <v>125</v>
      </c>
      <c r="BU56" s="131"/>
      <c r="BV56" s="132"/>
      <c r="BW56" s="132"/>
      <c r="BX56" s="132"/>
      <c r="BY56" s="132"/>
      <c r="BZ56" s="132"/>
      <c r="CA56" s="132"/>
      <c r="CB56" s="132"/>
      <c r="CC56" s="132"/>
      <c r="CD56" s="132"/>
      <c r="CE56" s="125" t="s">
        <v>126</v>
      </c>
      <c r="CF56" s="125" t="s">
        <v>127</v>
      </c>
      <c r="CG56" s="125" t="s">
        <v>128</v>
      </c>
      <c r="CH56" s="125" t="s">
        <v>123</v>
      </c>
      <c r="CI56" s="125" t="s">
        <v>124</v>
      </c>
      <c r="CJ56" s="125" t="s">
        <v>125</v>
      </c>
      <c r="CK56" s="131"/>
      <c r="CL56" s="132"/>
      <c r="CM56" s="132"/>
      <c r="CN56" s="132"/>
      <c r="CO56" s="132"/>
      <c r="CP56" s="132"/>
      <c r="CQ56" s="132"/>
      <c r="CR56" s="132"/>
      <c r="CS56" s="132"/>
      <c r="CT56" s="132"/>
      <c r="CU56" s="125" t="s">
        <v>126</v>
      </c>
      <c r="CV56" s="125" t="s">
        <v>127</v>
      </c>
      <c r="CW56" s="125" t="s">
        <v>128</v>
      </c>
      <c r="CX56" s="125" t="s">
        <v>123</v>
      </c>
      <c r="CY56" s="125" t="s">
        <v>124</v>
      </c>
      <c r="CZ56" s="125" t="s">
        <v>125</v>
      </c>
      <c r="DA56" s="131"/>
      <c r="DB56" s="132"/>
      <c r="DC56" s="132"/>
      <c r="DD56" s="132"/>
      <c r="DE56" s="132"/>
      <c r="DF56" s="132"/>
      <c r="DG56" s="132"/>
      <c r="DH56" s="132"/>
      <c r="DI56" s="132"/>
      <c r="DJ56" s="132"/>
      <c r="DK56" s="125" t="s">
        <v>126</v>
      </c>
      <c r="DL56" s="125" t="s">
        <v>127</v>
      </c>
      <c r="DM56" s="125" t="s">
        <v>128</v>
      </c>
      <c r="DN56" s="125" t="s">
        <v>123</v>
      </c>
      <c r="DO56" s="125" t="s">
        <v>124</v>
      </c>
      <c r="DP56" s="125" t="s">
        <v>125</v>
      </c>
      <c r="DQ56" s="131"/>
      <c r="DR56" s="132"/>
      <c r="DS56" s="132"/>
      <c r="DT56" s="132"/>
      <c r="DU56" s="132"/>
      <c r="DV56" s="132"/>
      <c r="DW56" s="132"/>
      <c r="DX56" s="132"/>
      <c r="DY56" s="132"/>
      <c r="DZ56" s="132"/>
      <c r="EA56" s="125" t="s">
        <v>126</v>
      </c>
      <c r="EB56" s="125" t="s">
        <v>127</v>
      </c>
      <c r="EC56" s="125" t="s">
        <v>128</v>
      </c>
      <c r="ED56" s="125" t="s">
        <v>123</v>
      </c>
      <c r="EE56" s="125" t="s">
        <v>124</v>
      </c>
      <c r="EF56" s="125" t="s">
        <v>125</v>
      </c>
      <c r="EG56" s="131"/>
      <c r="EH56" s="132"/>
      <c r="EI56" s="132"/>
      <c r="EJ56" s="132"/>
      <c r="EK56" s="132"/>
      <c r="EL56" s="132"/>
      <c r="EM56" s="132"/>
      <c r="EN56" s="132"/>
      <c r="EO56" s="132"/>
      <c r="EP56" s="132"/>
      <c r="EQ56" s="125" t="s">
        <v>126</v>
      </c>
      <c r="ER56" s="125" t="s">
        <v>127</v>
      </c>
      <c r="ES56" s="125" t="s">
        <v>128</v>
      </c>
      <c r="ET56" s="125" t="s">
        <v>123</v>
      </c>
      <c r="EU56" s="125" t="s">
        <v>124</v>
      </c>
      <c r="EV56" s="125" t="s">
        <v>125</v>
      </c>
      <c r="EW56" s="131"/>
      <c r="EX56" s="132"/>
      <c r="EY56" s="132"/>
      <c r="EZ56" s="132"/>
      <c r="FA56" s="132"/>
      <c r="FB56" s="132"/>
      <c r="FC56" s="132"/>
      <c r="FD56" s="132"/>
      <c r="FE56" s="132"/>
      <c r="FF56" s="132"/>
      <c r="FG56" s="125" t="s">
        <v>126</v>
      </c>
      <c r="FH56" s="125" t="s">
        <v>127</v>
      </c>
      <c r="FI56" s="125" t="s">
        <v>128</v>
      </c>
      <c r="FJ56" s="125" t="s">
        <v>123</v>
      </c>
      <c r="FK56" s="125" t="s">
        <v>124</v>
      </c>
      <c r="FL56" s="125" t="s">
        <v>125</v>
      </c>
      <c r="FM56" s="131"/>
      <c r="FN56" s="132"/>
      <c r="FO56" s="132"/>
      <c r="FP56" s="132"/>
      <c r="FQ56" s="132"/>
      <c r="FR56" s="132"/>
      <c r="FS56" s="132"/>
      <c r="FT56" s="132"/>
      <c r="FU56" s="132"/>
      <c r="FV56" s="132"/>
      <c r="FW56" s="125" t="s">
        <v>126</v>
      </c>
      <c r="FX56" s="125" t="s">
        <v>127</v>
      </c>
      <c r="FY56" s="125" t="s">
        <v>128</v>
      </c>
      <c r="FZ56" s="125" t="s">
        <v>123</v>
      </c>
      <c r="GA56" s="125" t="s">
        <v>124</v>
      </c>
      <c r="GB56" s="125" t="s">
        <v>125</v>
      </c>
      <c r="GC56" s="131"/>
      <c r="GD56" s="132"/>
      <c r="GE56" s="132"/>
      <c r="GF56" s="132"/>
      <c r="GG56" s="132"/>
      <c r="GH56" s="132"/>
      <c r="GI56" s="132"/>
      <c r="GJ56" s="132"/>
      <c r="GK56" s="132"/>
      <c r="GL56" s="132"/>
      <c r="GM56" s="125" t="s">
        <v>126</v>
      </c>
      <c r="GN56" s="125" t="s">
        <v>127</v>
      </c>
      <c r="GO56" s="125" t="s">
        <v>128</v>
      </c>
      <c r="GP56" s="125" t="s">
        <v>123</v>
      </c>
      <c r="GQ56" s="125" t="s">
        <v>124</v>
      </c>
      <c r="GR56" s="125" t="s">
        <v>125</v>
      </c>
      <c r="GS56" s="131"/>
      <c r="GT56" s="132"/>
      <c r="GU56" s="132"/>
      <c r="GV56" s="132"/>
      <c r="GW56" s="132"/>
      <c r="GX56" s="132"/>
      <c r="GY56" s="132"/>
      <c r="GZ56" s="132"/>
      <c r="HA56" s="132"/>
      <c r="HB56" s="132"/>
      <c r="HC56" s="125" t="s">
        <v>126</v>
      </c>
      <c r="HD56" s="125" t="s">
        <v>127</v>
      </c>
      <c r="HE56" s="125" t="s">
        <v>128</v>
      </c>
      <c r="HF56" s="125" t="s">
        <v>123</v>
      </c>
      <c r="HG56" s="125" t="s">
        <v>124</v>
      </c>
      <c r="HH56" s="125" t="s">
        <v>125</v>
      </c>
      <c r="HI56" s="131"/>
      <c r="HJ56" s="132"/>
      <c r="HK56" s="132"/>
      <c r="HL56" s="132"/>
      <c r="HM56" s="132"/>
      <c r="HN56" s="132"/>
      <c r="HO56" s="132"/>
      <c r="HP56" s="132"/>
      <c r="HQ56" s="132"/>
      <c r="HR56" s="132"/>
      <c r="HS56" s="125" t="s">
        <v>126</v>
      </c>
      <c r="HT56" s="125" t="s">
        <v>127</v>
      </c>
      <c r="HU56" s="125" t="s">
        <v>128</v>
      </c>
      <c r="HV56" s="125" t="s">
        <v>123</v>
      </c>
      <c r="HW56" s="125" t="s">
        <v>124</v>
      </c>
      <c r="HX56" s="125" t="s">
        <v>125</v>
      </c>
      <c r="HY56" s="131"/>
      <c r="HZ56" s="132"/>
      <c r="IA56" s="132"/>
      <c r="IB56" s="132"/>
      <c r="IC56" s="132"/>
      <c r="ID56" s="132"/>
      <c r="IE56" s="132"/>
      <c r="IF56" s="132"/>
      <c r="IG56" s="132"/>
      <c r="IH56" s="132"/>
      <c r="II56" s="125" t="s">
        <v>126</v>
      </c>
      <c r="IJ56" s="125" t="s">
        <v>127</v>
      </c>
      <c r="IK56" s="125" t="s">
        <v>128</v>
      </c>
    </row>
    <row r="57" spans="1:245" ht="12.75">
      <c r="A57" s="133">
        <v>140</v>
      </c>
      <c r="B57" s="133">
        <v>105</v>
      </c>
      <c r="C57" s="133">
        <v>65</v>
      </c>
      <c r="D57" s="139"/>
      <c r="E57" s="140"/>
      <c r="F57" s="140"/>
      <c r="G57" s="140"/>
      <c r="H57" s="140"/>
      <c r="I57" s="140"/>
      <c r="J57" s="140"/>
      <c r="K57" s="140"/>
      <c r="L57" s="140"/>
      <c r="M57" s="140"/>
      <c r="N57" s="127">
        <v>100</v>
      </c>
      <c r="O57" s="127">
        <v>80</v>
      </c>
      <c r="P57" s="127">
        <v>60</v>
      </c>
      <c r="Q57" s="139"/>
      <c r="R57" s="140"/>
      <c r="S57" s="140"/>
      <c r="T57" s="140"/>
      <c r="U57" s="140"/>
      <c r="V57" s="140"/>
      <c r="W57" s="140"/>
      <c r="X57" s="140"/>
      <c r="Y57" s="140"/>
      <c r="Z57" s="140"/>
      <c r="AA57" s="127">
        <v>100</v>
      </c>
      <c r="AB57" s="127">
        <v>80</v>
      </c>
      <c r="AC57" s="127">
        <v>60</v>
      </c>
      <c r="AD57" s="133">
        <v>140</v>
      </c>
      <c r="AE57" s="133">
        <v>105</v>
      </c>
      <c r="AF57" s="133">
        <v>65</v>
      </c>
      <c r="AG57" s="139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27">
        <v>100</v>
      </c>
      <c r="AZ57" s="127">
        <v>80</v>
      </c>
      <c r="BA57" s="127">
        <v>60</v>
      </c>
      <c r="BB57" s="133">
        <v>140</v>
      </c>
      <c r="BC57" s="133">
        <v>105</v>
      </c>
      <c r="BD57" s="133">
        <v>65</v>
      </c>
      <c r="BE57" s="139"/>
      <c r="BF57" s="140"/>
      <c r="BG57" s="140"/>
      <c r="BH57" s="140"/>
      <c r="BI57" s="140"/>
      <c r="BJ57" s="140"/>
      <c r="BK57" s="140"/>
      <c r="BL57" s="140"/>
      <c r="BM57" s="140"/>
      <c r="BN57" s="140"/>
      <c r="BO57" s="127">
        <v>100</v>
      </c>
      <c r="BP57" s="127">
        <v>80</v>
      </c>
      <c r="BQ57" s="127">
        <v>60</v>
      </c>
      <c r="BR57" s="133">
        <v>140</v>
      </c>
      <c r="BS57" s="133">
        <v>105</v>
      </c>
      <c r="BT57" s="133">
        <v>65</v>
      </c>
      <c r="BU57" s="139"/>
      <c r="BV57" s="140"/>
      <c r="BW57" s="140"/>
      <c r="BX57" s="140"/>
      <c r="BY57" s="140"/>
      <c r="BZ57" s="140"/>
      <c r="CA57" s="140"/>
      <c r="CB57" s="140"/>
      <c r="CC57" s="140"/>
      <c r="CD57" s="140"/>
      <c r="CE57" s="127">
        <v>100</v>
      </c>
      <c r="CF57" s="127">
        <v>80</v>
      </c>
      <c r="CG57" s="127">
        <v>60</v>
      </c>
      <c r="CH57" s="133">
        <v>140</v>
      </c>
      <c r="CI57" s="133">
        <v>105</v>
      </c>
      <c r="CJ57" s="133">
        <v>65</v>
      </c>
      <c r="CK57" s="139"/>
      <c r="CL57" s="140"/>
      <c r="CM57" s="140"/>
      <c r="CN57" s="140"/>
      <c r="CO57" s="140"/>
      <c r="CP57" s="140"/>
      <c r="CQ57" s="140"/>
      <c r="CR57" s="140"/>
      <c r="CS57" s="140"/>
      <c r="CT57" s="140"/>
      <c r="CU57" s="127">
        <v>100</v>
      </c>
      <c r="CV57" s="127">
        <v>80</v>
      </c>
      <c r="CW57" s="127">
        <v>60</v>
      </c>
      <c r="CX57" s="133">
        <v>140</v>
      </c>
      <c r="CY57" s="133">
        <v>105</v>
      </c>
      <c r="CZ57" s="133">
        <v>65</v>
      </c>
      <c r="DA57" s="139"/>
      <c r="DB57" s="140"/>
      <c r="DC57" s="140"/>
      <c r="DD57" s="140"/>
      <c r="DE57" s="140"/>
      <c r="DF57" s="140"/>
      <c r="DG57" s="140"/>
      <c r="DH57" s="140"/>
      <c r="DI57" s="140"/>
      <c r="DJ57" s="140"/>
      <c r="DK57" s="127">
        <v>100</v>
      </c>
      <c r="DL57" s="127">
        <v>80</v>
      </c>
      <c r="DM57" s="127">
        <v>60</v>
      </c>
      <c r="DN57" s="133">
        <v>140</v>
      </c>
      <c r="DO57" s="133">
        <v>105</v>
      </c>
      <c r="DP57" s="133">
        <v>65</v>
      </c>
      <c r="DQ57" s="139"/>
      <c r="DR57" s="140"/>
      <c r="DS57" s="140"/>
      <c r="DT57" s="140"/>
      <c r="DU57" s="140"/>
      <c r="DV57" s="140"/>
      <c r="DW57" s="140"/>
      <c r="DX57" s="140"/>
      <c r="DY57" s="140"/>
      <c r="DZ57" s="140"/>
      <c r="EA57" s="127">
        <v>100</v>
      </c>
      <c r="EB57" s="127">
        <v>80</v>
      </c>
      <c r="EC57" s="127">
        <v>60</v>
      </c>
      <c r="ED57" s="133">
        <v>140</v>
      </c>
      <c r="EE57" s="133">
        <v>105</v>
      </c>
      <c r="EF57" s="133">
        <v>65</v>
      </c>
      <c r="EG57" s="139"/>
      <c r="EH57" s="140"/>
      <c r="EI57" s="140"/>
      <c r="EJ57" s="140"/>
      <c r="EK57" s="140"/>
      <c r="EL57" s="140"/>
      <c r="EM57" s="140"/>
      <c r="EN57" s="140"/>
      <c r="EO57" s="140"/>
      <c r="EP57" s="140"/>
      <c r="EQ57" s="127">
        <v>100</v>
      </c>
      <c r="ER57" s="127">
        <v>80</v>
      </c>
      <c r="ES57" s="127">
        <v>60</v>
      </c>
      <c r="ET57" s="133">
        <v>140</v>
      </c>
      <c r="EU57" s="133">
        <v>105</v>
      </c>
      <c r="EV57" s="133">
        <v>65</v>
      </c>
      <c r="EW57" s="139"/>
      <c r="EX57" s="140"/>
      <c r="EY57" s="140"/>
      <c r="EZ57" s="140"/>
      <c r="FA57" s="140"/>
      <c r="FB57" s="140"/>
      <c r="FC57" s="140"/>
      <c r="FD57" s="140"/>
      <c r="FE57" s="140"/>
      <c r="FF57" s="140"/>
      <c r="FG57" s="127">
        <v>100</v>
      </c>
      <c r="FH57" s="127">
        <v>80</v>
      </c>
      <c r="FI57" s="127">
        <v>60</v>
      </c>
      <c r="FJ57" s="133">
        <v>140</v>
      </c>
      <c r="FK57" s="133">
        <v>105</v>
      </c>
      <c r="FL57" s="133">
        <v>65</v>
      </c>
      <c r="FM57" s="139"/>
      <c r="FN57" s="140"/>
      <c r="FO57" s="140"/>
      <c r="FP57" s="140"/>
      <c r="FQ57" s="140"/>
      <c r="FR57" s="140"/>
      <c r="FS57" s="140"/>
      <c r="FT57" s="140"/>
      <c r="FU57" s="140"/>
      <c r="FV57" s="140"/>
      <c r="FW57" s="127">
        <v>100</v>
      </c>
      <c r="FX57" s="127">
        <v>80</v>
      </c>
      <c r="FY57" s="127">
        <v>60</v>
      </c>
      <c r="FZ57" s="133">
        <v>140</v>
      </c>
      <c r="GA57" s="133">
        <v>105</v>
      </c>
      <c r="GB57" s="133">
        <v>65</v>
      </c>
      <c r="GC57" s="139"/>
      <c r="GD57" s="140"/>
      <c r="GE57" s="140"/>
      <c r="GF57" s="140"/>
      <c r="GG57" s="140"/>
      <c r="GH57" s="140"/>
      <c r="GI57" s="140"/>
      <c r="GJ57" s="140"/>
      <c r="GK57" s="140"/>
      <c r="GL57" s="140"/>
      <c r="GM57" s="127">
        <v>100</v>
      </c>
      <c r="GN57" s="127">
        <v>80</v>
      </c>
      <c r="GO57" s="127">
        <v>60</v>
      </c>
      <c r="GP57" s="133">
        <v>140</v>
      </c>
      <c r="GQ57" s="133">
        <v>105</v>
      </c>
      <c r="GR57" s="133">
        <v>65</v>
      </c>
      <c r="GS57" s="139"/>
      <c r="GT57" s="140"/>
      <c r="GU57" s="140"/>
      <c r="GV57" s="140"/>
      <c r="GW57" s="140"/>
      <c r="GX57" s="140"/>
      <c r="GY57" s="140"/>
      <c r="GZ57" s="140"/>
      <c r="HA57" s="140"/>
      <c r="HB57" s="140"/>
      <c r="HC57" s="127">
        <v>100</v>
      </c>
      <c r="HD57" s="127">
        <v>80</v>
      </c>
      <c r="HE57" s="127">
        <v>60</v>
      </c>
      <c r="HF57" s="133">
        <v>140</v>
      </c>
      <c r="HG57" s="133">
        <v>105</v>
      </c>
      <c r="HH57" s="133">
        <v>65</v>
      </c>
      <c r="HI57" s="139"/>
      <c r="HJ57" s="140"/>
      <c r="HK57" s="140"/>
      <c r="HL57" s="140"/>
      <c r="HM57" s="140"/>
      <c r="HN57" s="140"/>
      <c r="HO57" s="140"/>
      <c r="HP57" s="140"/>
      <c r="HQ57" s="140"/>
      <c r="HR57" s="140"/>
      <c r="HS57" s="127">
        <v>100</v>
      </c>
      <c r="HT57" s="127">
        <v>80</v>
      </c>
      <c r="HU57" s="127">
        <v>60</v>
      </c>
      <c r="HV57" s="133">
        <v>140</v>
      </c>
      <c r="HW57" s="133">
        <v>105</v>
      </c>
      <c r="HX57" s="133">
        <v>65</v>
      </c>
      <c r="HY57" s="139"/>
      <c r="HZ57" s="140"/>
      <c r="IA57" s="140"/>
      <c r="IB57" s="140"/>
      <c r="IC57" s="140"/>
      <c r="ID57" s="140"/>
      <c r="IE57" s="140"/>
      <c r="IF57" s="140"/>
      <c r="IG57" s="140"/>
      <c r="IH57" s="140"/>
      <c r="II57" s="127">
        <v>100</v>
      </c>
      <c r="IJ57" s="127">
        <v>80</v>
      </c>
      <c r="IK57" s="127">
        <v>60</v>
      </c>
    </row>
    <row r="58" spans="3:13" ht="15.75">
      <c r="C58" s="5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5" ht="12.75">
      <c r="A59" s="246" t="s">
        <v>3</v>
      </c>
      <c r="B59" s="212" t="s">
        <v>20</v>
      </c>
      <c r="C59" s="213"/>
      <c r="D59" s="214"/>
      <c r="E59" s="178" t="s">
        <v>4</v>
      </c>
      <c r="F59" s="178" t="s">
        <v>5</v>
      </c>
      <c r="G59" s="246" t="s">
        <v>6</v>
      </c>
      <c r="H59" s="246" t="s">
        <v>22</v>
      </c>
      <c r="I59" s="246" t="s">
        <v>7</v>
      </c>
      <c r="J59" s="183" t="s">
        <v>9</v>
      </c>
      <c r="K59" s="184"/>
      <c r="L59" s="178" t="s">
        <v>10</v>
      </c>
      <c r="M59" s="246" t="s">
        <v>8</v>
      </c>
      <c r="N59" s="178" t="s">
        <v>11</v>
      </c>
      <c r="O59" s="180" t="s">
        <v>21</v>
      </c>
    </row>
    <row r="60" spans="1:15" ht="12.75">
      <c r="A60" s="247"/>
      <c r="B60" s="215"/>
      <c r="C60" s="216"/>
      <c r="D60" s="217"/>
      <c r="E60" s="179"/>
      <c r="F60" s="179"/>
      <c r="G60" s="247"/>
      <c r="H60" s="247"/>
      <c r="I60" s="247"/>
      <c r="J60" s="4" t="s">
        <v>12</v>
      </c>
      <c r="K60" s="4" t="s">
        <v>13</v>
      </c>
      <c r="L60" s="179"/>
      <c r="M60" s="247"/>
      <c r="N60" s="182"/>
      <c r="O60" s="181"/>
    </row>
    <row r="61" spans="1:15" ht="12.75">
      <c r="A61" s="195">
        <v>1</v>
      </c>
      <c r="B61" s="16" t="s">
        <v>62</v>
      </c>
      <c r="C61" s="15"/>
      <c r="D61" s="21" t="s">
        <v>27</v>
      </c>
      <c r="E61" s="21">
        <v>2000</v>
      </c>
      <c r="F61" s="110">
        <v>59.4</v>
      </c>
      <c r="G61" s="22">
        <v>1</v>
      </c>
      <c r="H61" s="21" t="s">
        <v>25</v>
      </c>
      <c r="I61" s="21">
        <v>80</v>
      </c>
      <c r="J61" s="22">
        <v>70</v>
      </c>
      <c r="K61" s="22">
        <f aca="true" t="shared" si="2" ref="K61:K71">J61/2</f>
        <v>35</v>
      </c>
      <c r="L61" s="21">
        <f aca="true" t="shared" si="3" ref="L61:L71">I61+K61</f>
        <v>115</v>
      </c>
      <c r="M61" s="21">
        <f>11*L61</f>
        <v>1265</v>
      </c>
      <c r="N61" s="20" t="s">
        <v>168</v>
      </c>
      <c r="O61" s="8" t="s">
        <v>29</v>
      </c>
    </row>
    <row r="62" spans="1:15" ht="12.75">
      <c r="A62" s="21">
        <v>2</v>
      </c>
      <c r="B62" s="27" t="s">
        <v>89</v>
      </c>
      <c r="C62" s="171"/>
      <c r="D62" s="21" t="s">
        <v>27</v>
      </c>
      <c r="E62" s="21">
        <v>1998</v>
      </c>
      <c r="F62" s="110">
        <v>62.8</v>
      </c>
      <c r="G62" s="34">
        <v>3</v>
      </c>
      <c r="H62" s="9" t="s">
        <v>25</v>
      </c>
      <c r="I62" s="21">
        <v>40</v>
      </c>
      <c r="J62" s="22">
        <v>80</v>
      </c>
      <c r="K62" s="22">
        <f t="shared" si="2"/>
        <v>40</v>
      </c>
      <c r="L62" s="21">
        <f t="shared" si="3"/>
        <v>80</v>
      </c>
      <c r="M62" s="21">
        <f>11*L62</f>
        <v>880</v>
      </c>
      <c r="N62" s="20" t="s">
        <v>164</v>
      </c>
      <c r="O62" s="8" t="s">
        <v>29</v>
      </c>
    </row>
    <row r="63" spans="1:15" ht="12.75">
      <c r="A63" s="22">
        <v>3</v>
      </c>
      <c r="B63" s="27" t="s">
        <v>66</v>
      </c>
      <c r="C63" s="69"/>
      <c r="D63" s="8" t="s">
        <v>27</v>
      </c>
      <c r="E63" s="35">
        <v>1999</v>
      </c>
      <c r="F63" s="36">
        <v>63</v>
      </c>
      <c r="G63" s="34" t="s">
        <v>70</v>
      </c>
      <c r="H63" s="9" t="s">
        <v>25</v>
      </c>
      <c r="I63" s="9">
        <v>45</v>
      </c>
      <c r="J63" s="11">
        <v>53</v>
      </c>
      <c r="K63" s="22">
        <f t="shared" si="2"/>
        <v>26.5</v>
      </c>
      <c r="L63" s="21">
        <f t="shared" si="3"/>
        <v>71.5</v>
      </c>
      <c r="M63" s="21">
        <f>11*L63</f>
        <v>786.5</v>
      </c>
      <c r="N63" s="20" t="s">
        <v>169</v>
      </c>
      <c r="O63" s="8" t="s">
        <v>31</v>
      </c>
    </row>
    <row r="64" spans="1:15" s="24" customFormat="1" ht="12.75">
      <c r="A64" s="195">
        <v>4</v>
      </c>
      <c r="B64" s="16" t="s">
        <v>61</v>
      </c>
      <c r="C64" s="15"/>
      <c r="D64" s="21" t="s">
        <v>27</v>
      </c>
      <c r="E64" s="21">
        <v>1999</v>
      </c>
      <c r="F64" s="110">
        <v>59.2</v>
      </c>
      <c r="G64" s="21" t="s">
        <v>51</v>
      </c>
      <c r="H64" s="21" t="s">
        <v>25</v>
      </c>
      <c r="I64" s="21">
        <v>23</v>
      </c>
      <c r="J64" s="22">
        <v>59</v>
      </c>
      <c r="K64" s="22">
        <f t="shared" si="2"/>
        <v>29.5</v>
      </c>
      <c r="L64" s="21">
        <f t="shared" si="3"/>
        <v>52.5</v>
      </c>
      <c r="M64" s="21">
        <f>11*L64</f>
        <v>577.5</v>
      </c>
      <c r="N64" s="20" t="s">
        <v>73</v>
      </c>
      <c r="O64" s="8" t="s">
        <v>31</v>
      </c>
    </row>
    <row r="65" spans="1:245" ht="12.75">
      <c r="A65" s="21">
        <v>5</v>
      </c>
      <c r="B65" s="16" t="s">
        <v>68</v>
      </c>
      <c r="C65" s="69"/>
      <c r="D65" s="11" t="s">
        <v>30</v>
      </c>
      <c r="E65" s="10">
        <v>2001</v>
      </c>
      <c r="F65" s="108">
        <v>63</v>
      </c>
      <c r="G65" s="9" t="s">
        <v>59</v>
      </c>
      <c r="H65" s="9" t="s">
        <v>25</v>
      </c>
      <c r="I65" s="9">
        <v>71</v>
      </c>
      <c r="J65" s="11">
        <v>110</v>
      </c>
      <c r="K65" s="22">
        <f t="shared" si="2"/>
        <v>55</v>
      </c>
      <c r="L65" s="21">
        <f t="shared" si="3"/>
        <v>126</v>
      </c>
      <c r="M65" s="21">
        <f>4.5*L65</f>
        <v>567</v>
      </c>
      <c r="N65" s="20" t="s">
        <v>59</v>
      </c>
      <c r="O65" s="21" t="s">
        <v>36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</row>
    <row r="66" spans="1:15" ht="12.75">
      <c r="A66" s="22">
        <v>6</v>
      </c>
      <c r="B66" s="16" t="s">
        <v>52</v>
      </c>
      <c r="C66" s="15"/>
      <c r="D66" s="21" t="s">
        <v>27</v>
      </c>
      <c r="E66" s="21">
        <v>1998</v>
      </c>
      <c r="F66" s="110">
        <v>61.3</v>
      </c>
      <c r="G66" s="34">
        <v>3</v>
      </c>
      <c r="H66" s="9" t="s">
        <v>25</v>
      </c>
      <c r="I66" s="21">
        <v>25</v>
      </c>
      <c r="J66" s="22">
        <v>51</v>
      </c>
      <c r="K66" s="22">
        <f t="shared" si="2"/>
        <v>25.5</v>
      </c>
      <c r="L66" s="21">
        <f t="shared" si="3"/>
        <v>50.5</v>
      </c>
      <c r="M66" s="21">
        <f>11*L66</f>
        <v>555.5</v>
      </c>
      <c r="N66" s="20" t="s">
        <v>73</v>
      </c>
      <c r="O66" s="8" t="s">
        <v>95</v>
      </c>
    </row>
    <row r="67" spans="1:15" ht="12.75">
      <c r="A67" s="195">
        <v>7</v>
      </c>
      <c r="B67" s="27" t="s">
        <v>67</v>
      </c>
      <c r="C67" s="15"/>
      <c r="D67" s="21" t="s">
        <v>30</v>
      </c>
      <c r="E67" s="21">
        <v>1999</v>
      </c>
      <c r="F67" s="110">
        <v>59.3</v>
      </c>
      <c r="G67" s="22" t="s">
        <v>140</v>
      </c>
      <c r="H67" s="9" t="s">
        <v>25</v>
      </c>
      <c r="I67" s="21">
        <v>32</v>
      </c>
      <c r="J67" s="22">
        <v>130</v>
      </c>
      <c r="K67" s="22">
        <f t="shared" si="2"/>
        <v>65</v>
      </c>
      <c r="L67" s="21">
        <f t="shared" si="3"/>
        <v>97</v>
      </c>
      <c r="M67" s="21">
        <f>4.5*L67</f>
        <v>436.5</v>
      </c>
      <c r="N67" s="20" t="s">
        <v>167</v>
      </c>
      <c r="O67" s="8" t="s">
        <v>35</v>
      </c>
    </row>
    <row r="68" spans="1:245" s="24" customFormat="1" ht="12.75">
      <c r="A68" s="21">
        <v>8</v>
      </c>
      <c r="B68" s="16" t="s">
        <v>83</v>
      </c>
      <c r="C68" s="15"/>
      <c r="D68" s="22" t="s">
        <v>30</v>
      </c>
      <c r="E68" s="22">
        <v>2000</v>
      </c>
      <c r="F68" s="112">
        <v>58.95</v>
      </c>
      <c r="G68" s="28" t="s">
        <v>70</v>
      </c>
      <c r="H68" s="9" t="s">
        <v>25</v>
      </c>
      <c r="I68" s="21">
        <v>40</v>
      </c>
      <c r="J68" s="22">
        <v>80</v>
      </c>
      <c r="K68" s="22">
        <f t="shared" si="2"/>
        <v>40</v>
      </c>
      <c r="L68" s="21">
        <f t="shared" si="3"/>
        <v>80</v>
      </c>
      <c r="M68" s="21">
        <f>4.5*L68</f>
        <v>360</v>
      </c>
      <c r="N68" s="20" t="s">
        <v>166</v>
      </c>
      <c r="O68" s="8" t="s">
        <v>36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15" ht="12.75">
      <c r="A69" s="22">
        <v>9</v>
      </c>
      <c r="B69" s="16" t="s">
        <v>99</v>
      </c>
      <c r="C69" s="15"/>
      <c r="D69" s="21" t="s">
        <v>33</v>
      </c>
      <c r="E69" s="21">
        <v>1999</v>
      </c>
      <c r="F69" s="110">
        <v>62.85</v>
      </c>
      <c r="G69" s="28" t="s">
        <v>70</v>
      </c>
      <c r="H69" s="9" t="s">
        <v>25</v>
      </c>
      <c r="I69" s="21">
        <v>101</v>
      </c>
      <c r="J69" s="22">
        <v>140</v>
      </c>
      <c r="K69" s="22">
        <f t="shared" si="2"/>
        <v>70</v>
      </c>
      <c r="L69" s="21">
        <f t="shared" si="3"/>
        <v>171</v>
      </c>
      <c r="M69" s="9">
        <f>2*L69</f>
        <v>342</v>
      </c>
      <c r="N69" s="20"/>
      <c r="O69" s="8" t="s">
        <v>95</v>
      </c>
    </row>
    <row r="70" spans="1:15" ht="12.75">
      <c r="A70" s="195">
        <v>10</v>
      </c>
      <c r="B70" s="16" t="s">
        <v>152</v>
      </c>
      <c r="C70" s="69"/>
      <c r="D70" s="9" t="s">
        <v>30</v>
      </c>
      <c r="E70" s="10">
        <v>1998</v>
      </c>
      <c r="F70" s="108">
        <v>62.3</v>
      </c>
      <c r="G70" s="11" t="s">
        <v>149</v>
      </c>
      <c r="H70" s="9" t="s">
        <v>25</v>
      </c>
      <c r="I70" s="9">
        <v>22</v>
      </c>
      <c r="J70" s="11">
        <v>80</v>
      </c>
      <c r="K70" s="22">
        <f t="shared" si="2"/>
        <v>40</v>
      </c>
      <c r="L70" s="21">
        <f t="shared" si="3"/>
        <v>62</v>
      </c>
      <c r="M70" s="21">
        <f>4.5*L70</f>
        <v>279</v>
      </c>
      <c r="N70" s="20" t="s">
        <v>73</v>
      </c>
      <c r="O70" s="21" t="s">
        <v>35</v>
      </c>
    </row>
    <row r="71" spans="1:15" ht="12.75">
      <c r="A71" s="195">
        <v>11</v>
      </c>
      <c r="B71" s="226" t="s">
        <v>97</v>
      </c>
      <c r="C71" s="15"/>
      <c r="D71" s="21" t="s">
        <v>75</v>
      </c>
      <c r="E71" s="21">
        <v>1999</v>
      </c>
      <c r="F71" s="110">
        <v>59.95</v>
      </c>
      <c r="G71" s="28" t="s">
        <v>70</v>
      </c>
      <c r="H71" s="9" t="s">
        <v>25</v>
      </c>
      <c r="I71" s="21">
        <v>23</v>
      </c>
      <c r="J71" s="22">
        <v>56</v>
      </c>
      <c r="K71" s="22">
        <f t="shared" si="2"/>
        <v>28</v>
      </c>
      <c r="L71" s="21">
        <f t="shared" si="3"/>
        <v>51</v>
      </c>
      <c r="M71" s="21">
        <f>2.8*L71</f>
        <v>142.79999999999998</v>
      </c>
      <c r="N71" s="20" t="s">
        <v>73</v>
      </c>
      <c r="O71" s="8" t="s">
        <v>95</v>
      </c>
    </row>
    <row r="72" spans="1:15" ht="7.5" customHeight="1">
      <c r="A72" s="136"/>
      <c r="B72" s="99"/>
      <c r="C72" s="141"/>
      <c r="D72" s="136"/>
      <c r="E72" s="136"/>
      <c r="F72" s="142"/>
      <c r="G72" s="7"/>
      <c r="H72" s="77"/>
      <c r="I72" s="136"/>
      <c r="J72" s="136"/>
      <c r="K72" s="136"/>
      <c r="L72" s="136"/>
      <c r="M72" s="136"/>
      <c r="N72" s="84"/>
      <c r="O72" s="2"/>
    </row>
    <row r="73" spans="3:13" ht="15.75">
      <c r="C73" s="240" t="s">
        <v>17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</row>
    <row r="74" spans="1:16" ht="12.75">
      <c r="A74" s="229" t="s">
        <v>130</v>
      </c>
      <c r="B74" s="230"/>
      <c r="C74" s="230"/>
      <c r="D74" s="231"/>
      <c r="E74" s="132"/>
      <c r="F74" s="132"/>
      <c r="G74" s="132"/>
      <c r="H74" s="132"/>
      <c r="I74" s="132"/>
      <c r="J74" s="132"/>
      <c r="K74" s="132"/>
      <c r="L74" s="132"/>
      <c r="M74" s="132"/>
      <c r="N74" s="228" t="s">
        <v>122</v>
      </c>
      <c r="O74" s="228"/>
      <c r="P74" s="228"/>
    </row>
    <row r="75" spans="1:16" ht="15.75">
      <c r="A75" s="125" t="s">
        <v>123</v>
      </c>
      <c r="B75" s="125" t="s">
        <v>124</v>
      </c>
      <c r="C75" s="125" t="s">
        <v>125</v>
      </c>
      <c r="D75" s="131"/>
      <c r="E75" s="132"/>
      <c r="F75" s="132"/>
      <c r="G75" s="132"/>
      <c r="H75" s="132"/>
      <c r="I75" s="132"/>
      <c r="J75" s="132"/>
      <c r="K75" s="132"/>
      <c r="L75" s="132"/>
      <c r="M75" s="132"/>
      <c r="N75" s="125" t="s">
        <v>126</v>
      </c>
      <c r="O75" s="125" t="s">
        <v>127</v>
      </c>
      <c r="P75" s="125" t="s">
        <v>128</v>
      </c>
    </row>
    <row r="76" spans="1:16" ht="12.75">
      <c r="A76" s="133">
        <v>150</v>
      </c>
      <c r="B76" s="133">
        <v>110</v>
      </c>
      <c r="C76" s="133">
        <v>70</v>
      </c>
      <c r="D76" s="139"/>
      <c r="E76" s="140"/>
      <c r="F76" s="140"/>
      <c r="G76" s="140"/>
      <c r="H76" s="140"/>
      <c r="I76" s="140"/>
      <c r="J76" s="140"/>
      <c r="K76" s="140"/>
      <c r="L76" s="140"/>
      <c r="M76" s="140"/>
      <c r="N76" s="127">
        <v>110</v>
      </c>
      <c r="O76" s="127">
        <v>90</v>
      </c>
      <c r="P76" s="127">
        <v>65</v>
      </c>
    </row>
    <row r="77" spans="3:13" ht="9" customHeight="1">
      <c r="C77" s="5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5" ht="38.25">
      <c r="A78" s="58" t="s">
        <v>3</v>
      </c>
      <c r="B78" s="56" t="s">
        <v>20</v>
      </c>
      <c r="C78" s="40"/>
      <c r="D78" s="57"/>
      <c r="E78" s="60" t="s">
        <v>4</v>
      </c>
      <c r="F78" s="60" t="s">
        <v>5</v>
      </c>
      <c r="G78" s="58" t="s">
        <v>6</v>
      </c>
      <c r="H78" s="58" t="s">
        <v>22</v>
      </c>
      <c r="I78" s="58" t="s">
        <v>7</v>
      </c>
      <c r="J78" s="67" t="s">
        <v>9</v>
      </c>
      <c r="K78" s="68"/>
      <c r="L78" s="60" t="s">
        <v>10</v>
      </c>
      <c r="M78" s="58" t="s">
        <v>8</v>
      </c>
      <c r="N78" s="60" t="s">
        <v>11</v>
      </c>
      <c r="O78" s="62" t="s">
        <v>21</v>
      </c>
    </row>
    <row r="79" spans="1:15" ht="12.75">
      <c r="A79" s="59"/>
      <c r="B79" s="63"/>
      <c r="C79" s="64"/>
      <c r="D79" s="65"/>
      <c r="E79" s="66"/>
      <c r="F79" s="66"/>
      <c r="G79" s="59"/>
      <c r="H79" s="59"/>
      <c r="I79" s="59"/>
      <c r="J79" s="4" t="s">
        <v>12</v>
      </c>
      <c r="K79" s="4" t="s">
        <v>13</v>
      </c>
      <c r="L79" s="66"/>
      <c r="M79" s="59"/>
      <c r="N79" s="61"/>
      <c r="O79" s="8"/>
    </row>
    <row r="80" spans="1:245" s="89" customFormat="1" ht="12.75">
      <c r="A80" s="203">
        <v>1</v>
      </c>
      <c r="B80" s="27" t="s">
        <v>86</v>
      </c>
      <c r="C80" s="69"/>
      <c r="D80" s="30" t="s">
        <v>77</v>
      </c>
      <c r="E80" s="13">
        <v>1998</v>
      </c>
      <c r="F80" s="14">
        <v>66.7</v>
      </c>
      <c r="G80" s="28" t="s">
        <v>40</v>
      </c>
      <c r="H80" s="204" t="s">
        <v>25</v>
      </c>
      <c r="I80" s="9">
        <v>42</v>
      </c>
      <c r="J80" s="11">
        <v>67</v>
      </c>
      <c r="K80" s="11">
        <f aca="true" t="shared" si="4" ref="K80:K87">J80/2</f>
        <v>33.5</v>
      </c>
      <c r="L80" s="10">
        <f aca="true" t="shared" si="5" ref="L80:L87">I80+K80</f>
        <v>75.5</v>
      </c>
      <c r="M80" s="9">
        <f>22*L80</f>
        <v>1661</v>
      </c>
      <c r="N80" s="20" t="s">
        <v>73</v>
      </c>
      <c r="O80" s="8" t="s">
        <v>26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15" ht="12.75">
      <c r="A81" s="29">
        <v>2</v>
      </c>
      <c r="B81" s="16" t="s">
        <v>32</v>
      </c>
      <c r="C81" s="69"/>
      <c r="D81" s="75" t="s">
        <v>27</v>
      </c>
      <c r="E81" s="80">
        <v>1998</v>
      </c>
      <c r="F81" s="207">
        <v>65.4</v>
      </c>
      <c r="G81" s="28">
        <v>1</v>
      </c>
      <c r="H81" s="9" t="s">
        <v>25</v>
      </c>
      <c r="I81" s="9">
        <v>59</v>
      </c>
      <c r="J81" s="11">
        <v>135</v>
      </c>
      <c r="K81" s="11">
        <f t="shared" si="4"/>
        <v>67.5</v>
      </c>
      <c r="L81" s="10">
        <f t="shared" si="5"/>
        <v>126.5</v>
      </c>
      <c r="M81" s="9">
        <f>11*L81</f>
        <v>1391.5</v>
      </c>
      <c r="N81" s="20" t="s">
        <v>168</v>
      </c>
      <c r="O81" s="21" t="s">
        <v>31</v>
      </c>
    </row>
    <row r="82" spans="1:15" ht="12.75">
      <c r="A82" s="203">
        <v>3</v>
      </c>
      <c r="B82" s="16" t="s">
        <v>142</v>
      </c>
      <c r="C82" s="69"/>
      <c r="D82" s="11" t="s">
        <v>27</v>
      </c>
      <c r="E82" s="10">
        <v>1998</v>
      </c>
      <c r="F82" s="108">
        <v>63.3</v>
      </c>
      <c r="G82" s="9">
        <v>2</v>
      </c>
      <c r="H82" s="9" t="s">
        <v>143</v>
      </c>
      <c r="I82" s="9">
        <v>45</v>
      </c>
      <c r="J82" s="11">
        <v>76</v>
      </c>
      <c r="K82" s="22">
        <f t="shared" si="4"/>
        <v>38</v>
      </c>
      <c r="L82" s="21">
        <f t="shared" si="5"/>
        <v>83</v>
      </c>
      <c r="M82" s="9">
        <f>11*L82</f>
        <v>913</v>
      </c>
      <c r="N82" s="20" t="s">
        <v>170</v>
      </c>
      <c r="O82" s="21" t="s">
        <v>144</v>
      </c>
    </row>
    <row r="83" spans="1:15" ht="12.75">
      <c r="A83" s="29">
        <v>4</v>
      </c>
      <c r="B83" s="27" t="s">
        <v>56</v>
      </c>
      <c r="C83" s="15"/>
      <c r="D83" s="22" t="s">
        <v>30</v>
      </c>
      <c r="E83" s="22">
        <v>2003</v>
      </c>
      <c r="F83" s="112">
        <v>64.65</v>
      </c>
      <c r="G83" s="22" t="s">
        <v>51</v>
      </c>
      <c r="H83" s="11" t="s">
        <v>25</v>
      </c>
      <c r="I83" s="21">
        <v>121</v>
      </c>
      <c r="J83" s="22">
        <v>123</v>
      </c>
      <c r="K83" s="22">
        <f t="shared" si="4"/>
        <v>61.5</v>
      </c>
      <c r="L83" s="21">
        <f t="shared" si="5"/>
        <v>182.5</v>
      </c>
      <c r="M83" s="21">
        <f>4.5*L83</f>
        <v>821.25</v>
      </c>
      <c r="N83" s="20" t="s">
        <v>51</v>
      </c>
      <c r="O83" s="8" t="s">
        <v>29</v>
      </c>
    </row>
    <row r="84" spans="1:15" ht="12.75">
      <c r="A84" s="203">
        <v>5</v>
      </c>
      <c r="B84" s="90" t="s">
        <v>55</v>
      </c>
      <c r="C84" s="72"/>
      <c r="D84" s="205" t="s">
        <v>30</v>
      </c>
      <c r="E84" s="206">
        <v>2001</v>
      </c>
      <c r="F84" s="209">
        <v>66.95</v>
      </c>
      <c r="G84" s="227" t="s">
        <v>59</v>
      </c>
      <c r="H84" s="9" t="s">
        <v>25</v>
      </c>
      <c r="I84" s="9">
        <v>31</v>
      </c>
      <c r="J84" s="11">
        <v>111</v>
      </c>
      <c r="K84" s="11">
        <f t="shared" si="4"/>
        <v>55.5</v>
      </c>
      <c r="L84" s="10">
        <f t="shared" si="5"/>
        <v>86.5</v>
      </c>
      <c r="M84" s="9">
        <f>4.5*L84</f>
        <v>389.25</v>
      </c>
      <c r="N84" s="17" t="s">
        <v>167</v>
      </c>
      <c r="O84" s="8" t="s">
        <v>36</v>
      </c>
    </row>
    <row r="85" spans="1:245" ht="12.75">
      <c r="A85" s="29">
        <v>6</v>
      </c>
      <c r="B85" s="27" t="s">
        <v>84</v>
      </c>
      <c r="C85" s="69"/>
      <c r="D85" s="49" t="s">
        <v>33</v>
      </c>
      <c r="E85" s="198">
        <v>2000</v>
      </c>
      <c r="F85" s="199">
        <v>63.5</v>
      </c>
      <c r="G85" s="49" t="s">
        <v>70</v>
      </c>
      <c r="H85" s="9" t="s">
        <v>25</v>
      </c>
      <c r="I85" s="21">
        <v>104</v>
      </c>
      <c r="J85" s="22">
        <v>172</v>
      </c>
      <c r="K85" s="11">
        <f t="shared" si="4"/>
        <v>86</v>
      </c>
      <c r="L85" s="10">
        <f t="shared" si="5"/>
        <v>190</v>
      </c>
      <c r="M85" s="9">
        <f>2*L85</f>
        <v>380</v>
      </c>
      <c r="N85" s="20" t="s">
        <v>73</v>
      </c>
      <c r="O85" s="8" t="s">
        <v>36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</row>
    <row r="86" spans="1:15" ht="12.75">
      <c r="A86" s="203">
        <v>7</v>
      </c>
      <c r="B86" s="27" t="s">
        <v>150</v>
      </c>
      <c r="C86" s="69"/>
      <c r="D86" s="30" t="s">
        <v>30</v>
      </c>
      <c r="E86" s="25">
        <v>1998</v>
      </c>
      <c r="F86" s="26">
        <v>66.05</v>
      </c>
      <c r="G86" s="28" t="s">
        <v>149</v>
      </c>
      <c r="H86" s="9" t="s">
        <v>25</v>
      </c>
      <c r="I86" s="21">
        <v>25</v>
      </c>
      <c r="J86" s="22">
        <v>85</v>
      </c>
      <c r="K86" s="22">
        <f t="shared" si="4"/>
        <v>42.5</v>
      </c>
      <c r="L86" s="21">
        <f t="shared" si="5"/>
        <v>67.5</v>
      </c>
      <c r="M86" s="21">
        <f>4.5*L86</f>
        <v>303.75</v>
      </c>
      <c r="N86" s="20" t="s">
        <v>73</v>
      </c>
      <c r="O86" s="8" t="s">
        <v>151</v>
      </c>
    </row>
    <row r="87" spans="1:15" ht="12.75">
      <c r="A87" s="53" t="s">
        <v>50</v>
      </c>
      <c r="B87" s="70" t="s">
        <v>101</v>
      </c>
      <c r="C87" s="71"/>
      <c r="D87" s="53" t="s">
        <v>74</v>
      </c>
      <c r="E87" s="53">
        <v>1999</v>
      </c>
      <c r="F87" s="109">
        <v>66.55</v>
      </c>
      <c r="G87" s="53" t="s">
        <v>70</v>
      </c>
      <c r="H87" s="9" t="s">
        <v>25</v>
      </c>
      <c r="I87" s="11">
        <v>44</v>
      </c>
      <c r="J87" s="11">
        <v>87</v>
      </c>
      <c r="K87" s="11">
        <f t="shared" si="4"/>
        <v>43.5</v>
      </c>
      <c r="L87" s="10">
        <f t="shared" si="5"/>
        <v>87.5</v>
      </c>
      <c r="M87" s="9" t="s">
        <v>73</v>
      </c>
      <c r="N87" s="54" t="s">
        <v>73</v>
      </c>
      <c r="O87" s="21" t="s">
        <v>95</v>
      </c>
    </row>
    <row r="89" spans="1:13" ht="15.75">
      <c r="A89" s="82" t="s">
        <v>43</v>
      </c>
      <c r="B89" s="82"/>
      <c r="C89" s="82"/>
      <c r="D89" s="82"/>
      <c r="E89" s="82"/>
      <c r="F89" s="82"/>
      <c r="G89" s="82"/>
      <c r="H89" s="82"/>
      <c r="I89" s="82"/>
      <c r="J89" s="3"/>
      <c r="K89" s="3"/>
      <c r="L89" s="3"/>
      <c r="M89" s="3"/>
    </row>
    <row r="90" spans="1:13" ht="5.25" customHeight="1">
      <c r="A90" s="82"/>
      <c r="B90" s="82"/>
      <c r="C90" s="82"/>
      <c r="D90" s="82"/>
      <c r="E90" s="82"/>
      <c r="F90" s="82"/>
      <c r="G90" s="82"/>
      <c r="H90" s="82"/>
      <c r="I90" s="82"/>
      <c r="J90" s="3"/>
      <c r="K90" s="3"/>
      <c r="L90" s="3"/>
      <c r="M90" s="3"/>
    </row>
    <row r="91" spans="1:16" ht="12.75">
      <c r="A91" s="229" t="s">
        <v>130</v>
      </c>
      <c r="B91" s="230"/>
      <c r="C91" s="230"/>
      <c r="D91" s="231"/>
      <c r="E91" s="132"/>
      <c r="F91" s="132"/>
      <c r="G91" s="132"/>
      <c r="H91" s="132"/>
      <c r="I91" s="132"/>
      <c r="J91" s="132"/>
      <c r="K91" s="132"/>
      <c r="L91" s="132"/>
      <c r="M91" s="132"/>
      <c r="N91" s="228" t="s">
        <v>122</v>
      </c>
      <c r="O91" s="228"/>
      <c r="P91" s="228"/>
    </row>
    <row r="92" spans="1:16" ht="15.75">
      <c r="A92" s="125" t="s">
        <v>123</v>
      </c>
      <c r="B92" s="125" t="s">
        <v>124</v>
      </c>
      <c r="C92" s="125" t="s">
        <v>125</v>
      </c>
      <c r="D92" s="131"/>
      <c r="E92" s="132"/>
      <c r="F92" s="132"/>
      <c r="G92" s="132"/>
      <c r="H92" s="132"/>
      <c r="I92" s="132"/>
      <c r="J92" s="132"/>
      <c r="K92" s="132"/>
      <c r="L92" s="132"/>
      <c r="M92" s="132"/>
      <c r="N92" s="125" t="s">
        <v>126</v>
      </c>
      <c r="O92" s="125" t="s">
        <v>127</v>
      </c>
      <c r="P92" s="125" t="s">
        <v>128</v>
      </c>
    </row>
    <row r="93" spans="1:16" ht="12.75">
      <c r="A93" s="133">
        <v>160</v>
      </c>
      <c r="B93" s="133">
        <v>120</v>
      </c>
      <c r="C93" s="133">
        <v>75</v>
      </c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27">
        <v>120</v>
      </c>
      <c r="O93" s="127">
        <v>95</v>
      </c>
      <c r="P93" s="127">
        <v>70</v>
      </c>
    </row>
    <row r="94" spans="1:13" ht="7.5" customHeight="1">
      <c r="A94" s="82"/>
      <c r="B94" s="82"/>
      <c r="C94" s="82"/>
      <c r="D94" s="82"/>
      <c r="E94" s="82"/>
      <c r="F94" s="82"/>
      <c r="G94" s="82"/>
      <c r="H94" s="82"/>
      <c r="I94" s="82"/>
      <c r="J94" s="3"/>
      <c r="K94" s="3"/>
      <c r="L94" s="3"/>
      <c r="M94" s="3"/>
    </row>
    <row r="95" spans="1:15" ht="38.25">
      <c r="A95" s="58" t="s">
        <v>3</v>
      </c>
      <c r="B95" s="56" t="s">
        <v>20</v>
      </c>
      <c r="C95" s="40"/>
      <c r="D95" s="57"/>
      <c r="E95" s="60" t="s">
        <v>4</v>
      </c>
      <c r="F95" s="60" t="s">
        <v>5</v>
      </c>
      <c r="G95" s="58" t="s">
        <v>6</v>
      </c>
      <c r="H95" s="58" t="s">
        <v>22</v>
      </c>
      <c r="I95" s="58" t="s">
        <v>7</v>
      </c>
      <c r="J95" s="67" t="s">
        <v>9</v>
      </c>
      <c r="K95" s="68"/>
      <c r="L95" s="60" t="s">
        <v>10</v>
      </c>
      <c r="M95" s="58" t="s">
        <v>8</v>
      </c>
      <c r="N95" s="60" t="s">
        <v>11</v>
      </c>
      <c r="O95" s="62" t="s">
        <v>21</v>
      </c>
    </row>
    <row r="96" spans="1:15" ht="12.75">
      <c r="A96" s="59"/>
      <c r="B96" s="63"/>
      <c r="C96" s="64"/>
      <c r="D96" s="65"/>
      <c r="E96" s="66"/>
      <c r="F96" s="66"/>
      <c r="G96" s="59"/>
      <c r="H96" s="59"/>
      <c r="I96" s="59"/>
      <c r="J96" s="4" t="s">
        <v>12</v>
      </c>
      <c r="K96" s="4" t="s">
        <v>13</v>
      </c>
      <c r="L96" s="66"/>
      <c r="M96" s="59"/>
      <c r="N96" s="61"/>
      <c r="O96" s="8"/>
    </row>
    <row r="97" spans="1:15" ht="12.75">
      <c r="A97" s="21">
        <v>1</v>
      </c>
      <c r="B97" s="16" t="s">
        <v>53</v>
      </c>
      <c r="C97" s="15"/>
      <c r="D97" s="9" t="s">
        <v>27</v>
      </c>
      <c r="E97" s="10">
        <v>1999</v>
      </c>
      <c r="F97" s="108">
        <v>69.5</v>
      </c>
      <c r="G97" s="9">
        <v>1</v>
      </c>
      <c r="H97" s="9" t="s">
        <v>25</v>
      </c>
      <c r="I97" s="9">
        <v>79</v>
      </c>
      <c r="J97" s="11">
        <v>113</v>
      </c>
      <c r="K97" s="22">
        <f aca="true" t="shared" si="6" ref="K97:K104">J97/2</f>
        <v>56.5</v>
      </c>
      <c r="L97" s="21">
        <f aca="true" t="shared" si="7" ref="L97:L104">I97+K97</f>
        <v>135.5</v>
      </c>
      <c r="M97" s="21">
        <f>11*L97</f>
        <v>1490.5</v>
      </c>
      <c r="N97" s="20" t="s">
        <v>168</v>
      </c>
      <c r="O97" s="8" t="s">
        <v>26</v>
      </c>
    </row>
    <row r="98" spans="1:15" ht="12.75">
      <c r="A98" s="21">
        <v>2</v>
      </c>
      <c r="B98" s="27" t="s">
        <v>41</v>
      </c>
      <c r="C98" s="202"/>
      <c r="D98" s="22" t="s">
        <v>57</v>
      </c>
      <c r="E98" s="22">
        <v>1998</v>
      </c>
      <c r="F98" s="112">
        <v>72.1</v>
      </c>
      <c r="G98" s="22" t="s">
        <v>40</v>
      </c>
      <c r="H98" s="22" t="s">
        <v>25</v>
      </c>
      <c r="I98" s="21">
        <v>53</v>
      </c>
      <c r="J98" s="22">
        <v>86</v>
      </c>
      <c r="K98" s="22">
        <f t="shared" si="6"/>
        <v>43</v>
      </c>
      <c r="L98" s="21">
        <f t="shared" si="7"/>
        <v>96</v>
      </c>
      <c r="M98" s="21">
        <f>15*L98</f>
        <v>1440</v>
      </c>
      <c r="N98" s="20" t="s">
        <v>73</v>
      </c>
      <c r="O98" s="8" t="s">
        <v>26</v>
      </c>
    </row>
    <row r="99" spans="1:15" ht="12.75">
      <c r="A99" s="29">
        <v>3</v>
      </c>
      <c r="B99" s="90" t="s">
        <v>111</v>
      </c>
      <c r="C99" s="72"/>
      <c r="D99" s="38" t="s">
        <v>27</v>
      </c>
      <c r="E99" s="39">
        <v>1999</v>
      </c>
      <c r="F99" s="107">
        <v>69.6</v>
      </c>
      <c r="G99" s="28">
        <v>3</v>
      </c>
      <c r="H99" s="9" t="s">
        <v>25</v>
      </c>
      <c r="I99" s="9">
        <v>44</v>
      </c>
      <c r="J99" s="11">
        <v>100</v>
      </c>
      <c r="K99" s="11">
        <f t="shared" si="6"/>
        <v>50</v>
      </c>
      <c r="L99" s="10">
        <f t="shared" si="7"/>
        <v>94</v>
      </c>
      <c r="M99" s="21">
        <f>11*L99</f>
        <v>1034</v>
      </c>
      <c r="N99" s="20" t="s">
        <v>170</v>
      </c>
      <c r="O99" s="8" t="s">
        <v>28</v>
      </c>
    </row>
    <row r="100" spans="1:15" ht="12.75">
      <c r="A100" s="9">
        <v>4</v>
      </c>
      <c r="B100" s="27" t="s">
        <v>65</v>
      </c>
      <c r="C100" s="69"/>
      <c r="D100" s="8" t="s">
        <v>27</v>
      </c>
      <c r="E100" s="198">
        <v>1999</v>
      </c>
      <c r="F100" s="199">
        <v>71.45</v>
      </c>
      <c r="G100" s="34" t="s">
        <v>140</v>
      </c>
      <c r="H100" s="9" t="s">
        <v>25</v>
      </c>
      <c r="I100" s="21">
        <v>33</v>
      </c>
      <c r="J100" s="22">
        <v>84</v>
      </c>
      <c r="K100" s="22">
        <f t="shared" si="6"/>
        <v>42</v>
      </c>
      <c r="L100" s="21">
        <f t="shared" si="7"/>
        <v>75</v>
      </c>
      <c r="M100" s="21">
        <f>11*L100</f>
        <v>825</v>
      </c>
      <c r="N100" s="20" t="s">
        <v>169</v>
      </c>
      <c r="O100" s="8" t="s">
        <v>31</v>
      </c>
    </row>
    <row r="101" spans="1:15" ht="12.75">
      <c r="A101" s="21">
        <v>5</v>
      </c>
      <c r="B101" s="27" t="s">
        <v>145</v>
      </c>
      <c r="C101" s="15"/>
      <c r="D101" s="21" t="s">
        <v>27</v>
      </c>
      <c r="E101" s="21">
        <v>1999</v>
      </c>
      <c r="F101" s="110">
        <v>72</v>
      </c>
      <c r="G101" s="22" t="s">
        <v>146</v>
      </c>
      <c r="H101" s="21" t="s">
        <v>143</v>
      </c>
      <c r="I101" s="21">
        <v>27</v>
      </c>
      <c r="J101" s="22">
        <v>66</v>
      </c>
      <c r="K101" s="22">
        <f t="shared" si="6"/>
        <v>33</v>
      </c>
      <c r="L101" s="21">
        <f t="shared" si="7"/>
        <v>60</v>
      </c>
      <c r="M101" s="21">
        <f>11*L101</f>
        <v>660</v>
      </c>
      <c r="N101" s="20" t="s">
        <v>73</v>
      </c>
      <c r="O101" s="8" t="s">
        <v>144</v>
      </c>
    </row>
    <row r="102" spans="1:15" ht="12.75">
      <c r="A102" s="21">
        <v>6</v>
      </c>
      <c r="B102" s="27" t="s">
        <v>94</v>
      </c>
      <c r="C102" s="15"/>
      <c r="D102" s="196" t="s">
        <v>30</v>
      </c>
      <c r="E102" s="21">
        <v>2002</v>
      </c>
      <c r="F102" s="110">
        <v>70.1</v>
      </c>
      <c r="G102" s="21" t="s">
        <v>149</v>
      </c>
      <c r="H102" s="21" t="s">
        <v>25</v>
      </c>
      <c r="I102" s="21">
        <v>50</v>
      </c>
      <c r="J102" s="22">
        <v>65</v>
      </c>
      <c r="K102" s="22">
        <f t="shared" si="6"/>
        <v>32.5</v>
      </c>
      <c r="L102" s="21">
        <f t="shared" si="7"/>
        <v>82.5</v>
      </c>
      <c r="M102" s="21">
        <f>4.5*L102</f>
        <v>371.25</v>
      </c>
      <c r="N102" s="20" t="s">
        <v>166</v>
      </c>
      <c r="O102" s="8" t="s">
        <v>31</v>
      </c>
    </row>
    <row r="103" spans="1:15" ht="12.75">
      <c r="A103" s="21">
        <v>7</v>
      </c>
      <c r="B103" s="16" t="s">
        <v>60</v>
      </c>
      <c r="C103" s="15"/>
      <c r="D103" s="23" t="s">
        <v>33</v>
      </c>
      <c r="E103" s="22">
        <v>2003</v>
      </c>
      <c r="F103" s="112">
        <v>69.5</v>
      </c>
      <c r="G103" s="28" t="s">
        <v>70</v>
      </c>
      <c r="H103" s="9" t="s">
        <v>25</v>
      </c>
      <c r="I103" s="21">
        <v>60</v>
      </c>
      <c r="J103" s="22">
        <v>101</v>
      </c>
      <c r="K103" s="22">
        <f t="shared" si="6"/>
        <v>50.5</v>
      </c>
      <c r="L103" s="21">
        <f t="shared" si="7"/>
        <v>110.5</v>
      </c>
      <c r="M103" s="21">
        <f>2*L103</f>
        <v>221</v>
      </c>
      <c r="N103" s="20" t="s">
        <v>73</v>
      </c>
      <c r="O103" s="8" t="s">
        <v>31</v>
      </c>
    </row>
    <row r="104" spans="1:15" ht="12.75">
      <c r="A104" s="21" t="s">
        <v>50</v>
      </c>
      <c r="B104" s="27" t="s">
        <v>87</v>
      </c>
      <c r="C104" s="15"/>
      <c r="D104" s="23" t="s">
        <v>30</v>
      </c>
      <c r="E104" s="22">
        <v>1997</v>
      </c>
      <c r="F104" s="112">
        <v>71.1</v>
      </c>
      <c r="G104" s="28" t="s">
        <v>70</v>
      </c>
      <c r="H104" s="22" t="s">
        <v>25</v>
      </c>
      <c r="I104" s="21">
        <v>127</v>
      </c>
      <c r="J104" s="22">
        <v>205</v>
      </c>
      <c r="K104" s="22">
        <f t="shared" si="6"/>
        <v>102.5</v>
      </c>
      <c r="L104" s="21">
        <f t="shared" si="7"/>
        <v>229.5</v>
      </c>
      <c r="M104" s="21" t="s">
        <v>73</v>
      </c>
      <c r="N104" s="20" t="s">
        <v>163</v>
      </c>
      <c r="O104" s="8" t="s">
        <v>26</v>
      </c>
    </row>
    <row r="105" ht="12.75">
      <c r="A105" s="77"/>
    </row>
    <row r="106" spans="1:5" ht="15.75">
      <c r="A106" s="77"/>
      <c r="B106" s="86"/>
      <c r="C106" s="86"/>
      <c r="D106" s="86"/>
      <c r="E106" s="82" t="s">
        <v>44</v>
      </c>
    </row>
    <row r="107" spans="1:16" ht="12.75">
      <c r="A107" s="229" t="s">
        <v>130</v>
      </c>
      <c r="B107" s="230"/>
      <c r="C107" s="230"/>
      <c r="D107" s="231"/>
      <c r="E107" s="132"/>
      <c r="F107" s="132"/>
      <c r="G107" s="132"/>
      <c r="H107" s="132"/>
      <c r="I107" s="132"/>
      <c r="J107" s="132"/>
      <c r="K107" s="132"/>
      <c r="L107" s="132"/>
      <c r="M107" s="132"/>
      <c r="N107" s="228" t="s">
        <v>122</v>
      </c>
      <c r="O107" s="228"/>
      <c r="P107" s="228"/>
    </row>
    <row r="108" spans="1:16" ht="15.75">
      <c r="A108" s="125" t="s">
        <v>123</v>
      </c>
      <c r="B108" s="125" t="s">
        <v>124</v>
      </c>
      <c r="C108" s="125" t="s">
        <v>125</v>
      </c>
      <c r="D108" s="131"/>
      <c r="E108" s="132"/>
      <c r="F108" s="132"/>
      <c r="G108" s="132"/>
      <c r="H108" s="132"/>
      <c r="I108" s="132"/>
      <c r="J108" s="132"/>
      <c r="K108" s="132"/>
      <c r="L108" s="132"/>
      <c r="M108" s="132"/>
      <c r="N108" s="125" t="s">
        <v>126</v>
      </c>
      <c r="O108" s="125" t="s">
        <v>127</v>
      </c>
      <c r="P108" s="125" t="s">
        <v>128</v>
      </c>
    </row>
    <row r="109" spans="1:16" ht="12.75">
      <c r="A109" s="133">
        <v>170</v>
      </c>
      <c r="B109" s="133">
        <v>125</v>
      </c>
      <c r="C109" s="133">
        <v>80</v>
      </c>
      <c r="D109" s="139"/>
      <c r="E109" s="140"/>
      <c r="F109" s="140"/>
      <c r="G109" s="140"/>
      <c r="H109" s="140"/>
      <c r="I109" s="140"/>
      <c r="J109" s="140"/>
      <c r="K109" s="140"/>
      <c r="L109" s="140"/>
      <c r="M109" s="140"/>
      <c r="N109" s="127">
        <v>125</v>
      </c>
      <c r="O109" s="127">
        <v>100</v>
      </c>
      <c r="P109" s="127">
        <v>75</v>
      </c>
    </row>
    <row r="110" spans="1:5" ht="15.75">
      <c r="A110" s="77"/>
      <c r="B110" s="86"/>
      <c r="C110" s="86"/>
      <c r="D110" s="86"/>
      <c r="E110" s="82"/>
    </row>
    <row r="111" spans="1:15" ht="12.75">
      <c r="A111" s="246" t="s">
        <v>3</v>
      </c>
      <c r="B111" s="212" t="s">
        <v>20</v>
      </c>
      <c r="C111" s="213"/>
      <c r="D111" s="214"/>
      <c r="E111" s="178" t="s">
        <v>4</v>
      </c>
      <c r="F111" s="178" t="s">
        <v>5</v>
      </c>
      <c r="G111" s="246" t="s">
        <v>6</v>
      </c>
      <c r="H111" s="246" t="s">
        <v>22</v>
      </c>
      <c r="I111" s="246" t="s">
        <v>7</v>
      </c>
      <c r="J111" s="183" t="s">
        <v>9</v>
      </c>
      <c r="K111" s="184"/>
      <c r="L111" s="185" t="s">
        <v>10</v>
      </c>
      <c r="M111" s="246" t="s">
        <v>8</v>
      </c>
      <c r="N111" s="178" t="s">
        <v>11</v>
      </c>
      <c r="O111" s="180" t="s">
        <v>21</v>
      </c>
    </row>
    <row r="112" spans="1:15" ht="12.75">
      <c r="A112" s="247"/>
      <c r="B112" s="215"/>
      <c r="C112" s="216"/>
      <c r="D112" s="217"/>
      <c r="E112" s="179"/>
      <c r="F112" s="179"/>
      <c r="G112" s="247"/>
      <c r="H112" s="247"/>
      <c r="I112" s="247"/>
      <c r="J112" s="4" t="s">
        <v>12</v>
      </c>
      <c r="K112" s="4" t="s">
        <v>13</v>
      </c>
      <c r="L112" s="186"/>
      <c r="M112" s="247"/>
      <c r="N112" s="182"/>
      <c r="O112" s="181"/>
    </row>
    <row r="113" spans="1:15" ht="12.75">
      <c r="A113" s="9">
        <v>1</v>
      </c>
      <c r="B113" s="90" t="s">
        <v>156</v>
      </c>
      <c r="C113" s="81"/>
      <c r="D113" s="8" t="s">
        <v>27</v>
      </c>
      <c r="E113" s="35">
        <v>1998</v>
      </c>
      <c r="F113" s="36">
        <v>80.3</v>
      </c>
      <c r="G113" s="34">
        <v>2</v>
      </c>
      <c r="H113" s="34" t="s">
        <v>25</v>
      </c>
      <c r="I113" s="9">
        <v>81</v>
      </c>
      <c r="J113" s="11">
        <v>125</v>
      </c>
      <c r="K113" s="11">
        <f aca="true" t="shared" si="8" ref="K113:K123">J113/2</f>
        <v>62.5</v>
      </c>
      <c r="L113" s="10">
        <f aca="true" t="shared" si="9" ref="L113:L123">I113+K113</f>
        <v>143.5</v>
      </c>
      <c r="M113" s="9">
        <f>11*L113</f>
        <v>1578.5</v>
      </c>
      <c r="N113" s="20" t="s">
        <v>162</v>
      </c>
      <c r="O113" s="8" t="s">
        <v>31</v>
      </c>
    </row>
    <row r="114" spans="1:15" ht="12.75">
      <c r="A114" s="9">
        <v>2</v>
      </c>
      <c r="B114" s="27" t="s">
        <v>100</v>
      </c>
      <c r="C114" s="15"/>
      <c r="D114" s="8" t="s">
        <v>27</v>
      </c>
      <c r="E114" s="35">
        <v>1998</v>
      </c>
      <c r="F114" s="36">
        <v>114</v>
      </c>
      <c r="G114" s="34" t="s">
        <v>51</v>
      </c>
      <c r="H114" s="34" t="s">
        <v>25</v>
      </c>
      <c r="I114" s="9">
        <v>68</v>
      </c>
      <c r="J114" s="11">
        <v>123</v>
      </c>
      <c r="K114" s="11">
        <f t="shared" si="8"/>
        <v>61.5</v>
      </c>
      <c r="L114" s="10">
        <f t="shared" si="9"/>
        <v>129.5</v>
      </c>
      <c r="M114" s="9">
        <f>11*L114</f>
        <v>1424.5</v>
      </c>
      <c r="N114" s="20" t="s">
        <v>162</v>
      </c>
      <c r="O114" s="8" t="s">
        <v>95</v>
      </c>
    </row>
    <row r="115" spans="1:15" ht="12.75" customHeight="1">
      <c r="A115" s="9">
        <v>3</v>
      </c>
      <c r="B115" s="16" t="s">
        <v>112</v>
      </c>
      <c r="C115" s="69"/>
      <c r="D115" s="9" t="s">
        <v>27</v>
      </c>
      <c r="E115" s="80">
        <v>2000</v>
      </c>
      <c r="F115" s="111">
        <v>109.2</v>
      </c>
      <c r="G115" s="11" t="s">
        <v>51</v>
      </c>
      <c r="H115" s="11" t="s">
        <v>25</v>
      </c>
      <c r="I115" s="11">
        <v>56</v>
      </c>
      <c r="J115" s="11">
        <v>121</v>
      </c>
      <c r="K115" s="11">
        <f t="shared" si="8"/>
        <v>60.5</v>
      </c>
      <c r="L115" s="10">
        <f t="shared" si="9"/>
        <v>116.5</v>
      </c>
      <c r="M115" s="9">
        <f>11*L115</f>
        <v>1281.5</v>
      </c>
      <c r="N115" s="48" t="s">
        <v>164</v>
      </c>
      <c r="O115" s="49" t="s">
        <v>113</v>
      </c>
    </row>
    <row r="116" spans="1:15" ht="12.75">
      <c r="A116" s="9">
        <v>4</v>
      </c>
      <c r="B116" s="170" t="s">
        <v>54</v>
      </c>
      <c r="C116" s="210"/>
      <c r="D116" s="9" t="s">
        <v>77</v>
      </c>
      <c r="E116" s="18">
        <v>1999</v>
      </c>
      <c r="F116" s="211">
        <v>99.9</v>
      </c>
      <c r="G116" s="17">
        <v>1</v>
      </c>
      <c r="H116" s="17" t="s">
        <v>25</v>
      </c>
      <c r="I116" s="18">
        <v>30</v>
      </c>
      <c r="J116" s="31">
        <v>41</v>
      </c>
      <c r="K116" s="11">
        <f t="shared" si="8"/>
        <v>20.5</v>
      </c>
      <c r="L116" s="10">
        <f t="shared" si="9"/>
        <v>50.5</v>
      </c>
      <c r="M116" s="9">
        <f>22*L116</f>
        <v>1111</v>
      </c>
      <c r="N116" s="20" t="s">
        <v>73</v>
      </c>
      <c r="O116" s="17" t="s">
        <v>36</v>
      </c>
    </row>
    <row r="117" spans="1:15" ht="12.75">
      <c r="A117" s="9">
        <v>5</v>
      </c>
      <c r="B117" s="16" t="s">
        <v>109</v>
      </c>
      <c r="C117" s="76"/>
      <c r="D117" s="9" t="s">
        <v>30</v>
      </c>
      <c r="E117" s="80">
        <v>2002</v>
      </c>
      <c r="F117" s="111">
        <v>104.25</v>
      </c>
      <c r="G117" s="11">
        <v>3</v>
      </c>
      <c r="H117" s="11" t="s">
        <v>25</v>
      </c>
      <c r="I117" s="9">
        <v>121</v>
      </c>
      <c r="J117" s="11">
        <v>226</v>
      </c>
      <c r="K117" s="11">
        <f t="shared" si="8"/>
        <v>113</v>
      </c>
      <c r="L117" s="10">
        <f t="shared" si="9"/>
        <v>234</v>
      </c>
      <c r="M117" s="10">
        <f>4.5*L117</f>
        <v>1053</v>
      </c>
      <c r="N117" s="20" t="s">
        <v>51</v>
      </c>
      <c r="O117" s="8" t="s">
        <v>28</v>
      </c>
    </row>
    <row r="118" spans="1:15" ht="12.75">
      <c r="A118" s="9">
        <v>6</v>
      </c>
      <c r="B118" s="16" t="s">
        <v>98</v>
      </c>
      <c r="C118" s="76"/>
      <c r="D118" s="9" t="s">
        <v>27</v>
      </c>
      <c r="E118" s="80">
        <v>1998</v>
      </c>
      <c r="F118" s="111">
        <v>82.4</v>
      </c>
      <c r="G118" s="28" t="s">
        <v>51</v>
      </c>
      <c r="H118" s="11" t="s">
        <v>25</v>
      </c>
      <c r="I118" s="9">
        <v>52</v>
      </c>
      <c r="J118" s="11">
        <v>82</v>
      </c>
      <c r="K118" s="11">
        <f t="shared" si="8"/>
        <v>41</v>
      </c>
      <c r="L118" s="10">
        <f t="shared" si="9"/>
        <v>93</v>
      </c>
      <c r="M118" s="9">
        <f>11*L118</f>
        <v>1023</v>
      </c>
      <c r="N118" s="20" t="s">
        <v>169</v>
      </c>
      <c r="O118" s="8" t="s">
        <v>95</v>
      </c>
    </row>
    <row r="119" spans="1:15" ht="12.75">
      <c r="A119" s="9">
        <v>7</v>
      </c>
      <c r="B119" s="16" t="s">
        <v>90</v>
      </c>
      <c r="C119" s="15"/>
      <c r="D119" s="9" t="s">
        <v>30</v>
      </c>
      <c r="E119" s="80">
        <v>1998</v>
      </c>
      <c r="F119" s="111">
        <v>79.2</v>
      </c>
      <c r="G119" s="11" t="s">
        <v>70</v>
      </c>
      <c r="H119" s="11" t="s">
        <v>25</v>
      </c>
      <c r="I119" s="11">
        <v>88</v>
      </c>
      <c r="J119" s="11">
        <v>150</v>
      </c>
      <c r="K119" s="11">
        <f t="shared" si="8"/>
        <v>75</v>
      </c>
      <c r="L119" s="10">
        <f t="shared" si="9"/>
        <v>163</v>
      </c>
      <c r="M119" s="10">
        <f>4.5*L119</f>
        <v>733.5</v>
      </c>
      <c r="N119" s="48" t="s">
        <v>165</v>
      </c>
      <c r="O119" s="49" t="s">
        <v>29</v>
      </c>
    </row>
    <row r="120" spans="1:15" ht="12.75">
      <c r="A120" s="9">
        <v>8</v>
      </c>
      <c r="B120" s="27" t="s">
        <v>96</v>
      </c>
      <c r="C120" s="76"/>
      <c r="D120" s="49" t="s">
        <v>30</v>
      </c>
      <c r="E120" s="13">
        <v>1999</v>
      </c>
      <c r="F120" s="14">
        <v>89.05</v>
      </c>
      <c r="G120" s="28" t="s">
        <v>70</v>
      </c>
      <c r="H120" s="13" t="s">
        <v>25</v>
      </c>
      <c r="I120" s="9">
        <v>41</v>
      </c>
      <c r="J120" s="11">
        <v>110</v>
      </c>
      <c r="K120" s="11">
        <f t="shared" si="8"/>
        <v>55</v>
      </c>
      <c r="L120" s="10">
        <f t="shared" si="9"/>
        <v>96</v>
      </c>
      <c r="M120" s="9">
        <f>4.5*L120</f>
        <v>432</v>
      </c>
      <c r="N120" s="20" t="s">
        <v>166</v>
      </c>
      <c r="O120" s="8" t="s">
        <v>95</v>
      </c>
    </row>
    <row r="121" spans="1:15" ht="12.75">
      <c r="A121" s="9">
        <v>9</v>
      </c>
      <c r="B121" s="170" t="s">
        <v>92</v>
      </c>
      <c r="C121" s="210"/>
      <c r="D121" s="75" t="s">
        <v>30</v>
      </c>
      <c r="E121" s="31">
        <v>2002</v>
      </c>
      <c r="F121" s="113">
        <v>89.4</v>
      </c>
      <c r="G121" s="32" t="s">
        <v>149</v>
      </c>
      <c r="H121" s="32" t="s">
        <v>25</v>
      </c>
      <c r="I121" s="18">
        <v>53</v>
      </c>
      <c r="J121" s="31">
        <v>80</v>
      </c>
      <c r="K121" s="11">
        <f t="shared" si="8"/>
        <v>40</v>
      </c>
      <c r="L121" s="10">
        <f t="shared" si="9"/>
        <v>93</v>
      </c>
      <c r="M121" s="9">
        <f>4.5*L121</f>
        <v>418.5</v>
      </c>
      <c r="N121" s="20" t="s">
        <v>166</v>
      </c>
      <c r="O121" s="17" t="s">
        <v>31</v>
      </c>
    </row>
    <row r="122" spans="1:15" ht="12.75">
      <c r="A122" s="9">
        <v>10</v>
      </c>
      <c r="B122" s="16" t="s">
        <v>85</v>
      </c>
      <c r="C122" s="69"/>
      <c r="D122" s="173" t="s">
        <v>30</v>
      </c>
      <c r="E122" s="10">
        <v>1999</v>
      </c>
      <c r="F122" s="108">
        <v>85.85</v>
      </c>
      <c r="G122" s="11" t="s">
        <v>70</v>
      </c>
      <c r="H122" s="9" t="s">
        <v>25</v>
      </c>
      <c r="I122" s="9">
        <v>60</v>
      </c>
      <c r="J122" s="11">
        <v>60</v>
      </c>
      <c r="K122" s="11">
        <f t="shared" si="8"/>
        <v>30</v>
      </c>
      <c r="L122" s="10">
        <f t="shared" si="9"/>
        <v>90</v>
      </c>
      <c r="M122" s="9">
        <f>4.5*L122</f>
        <v>405</v>
      </c>
      <c r="N122" s="20" t="s">
        <v>166</v>
      </c>
      <c r="O122" s="8" t="s">
        <v>36</v>
      </c>
    </row>
    <row r="123" spans="1:15" ht="12.75">
      <c r="A123" s="9">
        <v>11</v>
      </c>
      <c r="B123" s="16" t="s">
        <v>153</v>
      </c>
      <c r="C123" s="69"/>
      <c r="D123" s="9" t="s">
        <v>33</v>
      </c>
      <c r="E123" s="10">
        <v>1999</v>
      </c>
      <c r="F123" s="108">
        <v>77</v>
      </c>
      <c r="G123" s="11" t="s">
        <v>160</v>
      </c>
      <c r="H123" s="9" t="s">
        <v>25</v>
      </c>
      <c r="I123" s="9">
        <v>40</v>
      </c>
      <c r="J123" s="11">
        <v>110</v>
      </c>
      <c r="K123" s="11">
        <f t="shared" si="8"/>
        <v>55</v>
      </c>
      <c r="L123" s="10">
        <f t="shared" si="9"/>
        <v>95</v>
      </c>
      <c r="M123" s="21">
        <f>2*L123</f>
        <v>190</v>
      </c>
      <c r="N123" s="20" t="s">
        <v>73</v>
      </c>
      <c r="O123" s="8" t="s">
        <v>35</v>
      </c>
    </row>
    <row r="124" spans="1:15" ht="12.75">
      <c r="A124" s="77"/>
      <c r="B124" s="78"/>
      <c r="C124" s="88"/>
      <c r="D124" s="77"/>
      <c r="E124" s="79"/>
      <c r="F124" s="79"/>
      <c r="G124" s="77"/>
      <c r="H124" s="77"/>
      <c r="I124" s="77"/>
      <c r="J124" s="77"/>
      <c r="K124" s="77"/>
      <c r="L124" s="79"/>
      <c r="M124" s="77"/>
      <c r="N124" s="84"/>
      <c r="O124" s="2"/>
    </row>
    <row r="125" spans="1:15" ht="12.75">
      <c r="A125" s="77"/>
      <c r="B125" s="87"/>
      <c r="C125" s="85"/>
      <c r="D125" s="77"/>
      <c r="E125" s="79"/>
      <c r="F125" s="79"/>
      <c r="G125" s="77"/>
      <c r="H125" s="77"/>
      <c r="I125" s="77"/>
      <c r="J125" s="77"/>
      <c r="K125" s="77"/>
      <c r="L125" s="79"/>
      <c r="M125" s="79"/>
      <c r="N125" s="84"/>
      <c r="O125" s="83"/>
    </row>
    <row r="126" spans="2:15" ht="12.75">
      <c r="B126" s="5" t="s">
        <v>14</v>
      </c>
      <c r="C126" s="5"/>
      <c r="D126" s="3"/>
      <c r="F126" s="242" t="s">
        <v>45</v>
      </c>
      <c r="G126" s="242"/>
      <c r="H126" s="242"/>
      <c r="J126" s="5" t="s">
        <v>15</v>
      </c>
      <c r="K126" s="5"/>
      <c r="L126" s="236" t="s">
        <v>116</v>
      </c>
      <c r="M126" s="236"/>
      <c r="N126" s="236"/>
      <c r="O126" s="237"/>
    </row>
  </sheetData>
  <sheetProtection/>
  <mergeCells count="173">
    <mergeCell ref="F126:H126"/>
    <mergeCell ref="A107:D107"/>
    <mergeCell ref="G59:G60"/>
    <mergeCell ref="H59:H60"/>
    <mergeCell ref="I59:I60"/>
    <mergeCell ref="C54:M54"/>
    <mergeCell ref="L59:L60"/>
    <mergeCell ref="M59:M60"/>
    <mergeCell ref="B4:M4"/>
    <mergeCell ref="C11:M11"/>
    <mergeCell ref="C24:M24"/>
    <mergeCell ref="C37:M37"/>
    <mergeCell ref="L29:L30"/>
    <mergeCell ref="M29:M30"/>
    <mergeCell ref="M16:M17"/>
    <mergeCell ref="F16:F17"/>
    <mergeCell ref="H16:H17"/>
    <mergeCell ref="O111:O112"/>
    <mergeCell ref="G111:G112"/>
    <mergeCell ref="H111:H112"/>
    <mergeCell ref="I111:I112"/>
    <mergeCell ref="J111:K111"/>
    <mergeCell ref="L111:L112"/>
    <mergeCell ref="M111:M112"/>
    <mergeCell ref="N111:N112"/>
    <mergeCell ref="A111:A112"/>
    <mergeCell ref="F111:F112"/>
    <mergeCell ref="C73:M73"/>
    <mergeCell ref="B111:D112"/>
    <mergeCell ref="E111:E112"/>
    <mergeCell ref="A59:A60"/>
    <mergeCell ref="B59:D60"/>
    <mergeCell ref="E59:E60"/>
    <mergeCell ref="F59:F60"/>
    <mergeCell ref="N59:N60"/>
    <mergeCell ref="O59:O60"/>
    <mergeCell ref="N42:N43"/>
    <mergeCell ref="H42:H43"/>
    <mergeCell ref="I42:I43"/>
    <mergeCell ref="J42:K42"/>
    <mergeCell ref="O42:O43"/>
    <mergeCell ref="J59:K59"/>
    <mergeCell ref="O29:O30"/>
    <mergeCell ref="A42:A43"/>
    <mergeCell ref="B42:D43"/>
    <mergeCell ref="E42:E43"/>
    <mergeCell ref="F42:F43"/>
    <mergeCell ref="G42:G43"/>
    <mergeCell ref="L42:L43"/>
    <mergeCell ref="M42:M43"/>
    <mergeCell ref="I29:I30"/>
    <mergeCell ref="I16:I17"/>
    <mergeCell ref="N29:N30"/>
    <mergeCell ref="A29:A30"/>
    <mergeCell ref="B29:D30"/>
    <mergeCell ref="E29:E30"/>
    <mergeCell ref="F29:F30"/>
    <mergeCell ref="J29:K29"/>
    <mergeCell ref="G29:G30"/>
    <mergeCell ref="H29:H30"/>
    <mergeCell ref="A9:C9"/>
    <mergeCell ref="E9:O9"/>
    <mergeCell ref="A16:A17"/>
    <mergeCell ref="B16:D17"/>
    <mergeCell ref="E16:E17"/>
    <mergeCell ref="O16:O17"/>
    <mergeCell ref="N16:N17"/>
    <mergeCell ref="J16:K16"/>
    <mergeCell ref="L16:L17"/>
    <mergeCell ref="G16:G17"/>
    <mergeCell ref="L126:O126"/>
    <mergeCell ref="C1:N1"/>
    <mergeCell ref="B2:N2"/>
    <mergeCell ref="B3:N3"/>
    <mergeCell ref="B5:N5"/>
    <mergeCell ref="A10:C10"/>
    <mergeCell ref="A25:C25"/>
    <mergeCell ref="E10:O10"/>
    <mergeCell ref="B6:N6"/>
    <mergeCell ref="B8:N8"/>
    <mergeCell ref="AD12:AF12"/>
    <mergeCell ref="AY12:BA12"/>
    <mergeCell ref="A12:C12"/>
    <mergeCell ref="N12:P12"/>
    <mergeCell ref="AA12:AC12"/>
    <mergeCell ref="BB12:BD12"/>
    <mergeCell ref="BO12:BQ12"/>
    <mergeCell ref="BR12:BT12"/>
    <mergeCell ref="CE12:CG12"/>
    <mergeCell ref="CH12:CJ12"/>
    <mergeCell ref="CU12:CW12"/>
    <mergeCell ref="CX12:CZ12"/>
    <mergeCell ref="DK12:DM12"/>
    <mergeCell ref="DN12:DP12"/>
    <mergeCell ref="EA12:EC12"/>
    <mergeCell ref="ED12:EF12"/>
    <mergeCell ref="EQ12:ES12"/>
    <mergeCell ref="HV12:HX12"/>
    <mergeCell ref="II12:IK12"/>
    <mergeCell ref="FZ12:GB12"/>
    <mergeCell ref="GM12:GO12"/>
    <mergeCell ref="GP12:GR12"/>
    <mergeCell ref="HC12:HE12"/>
    <mergeCell ref="N25:P25"/>
    <mergeCell ref="AA25:AC25"/>
    <mergeCell ref="HF12:HH12"/>
    <mergeCell ref="HS12:HU12"/>
    <mergeCell ref="ET12:EV12"/>
    <mergeCell ref="FG12:FI12"/>
    <mergeCell ref="FJ12:FL12"/>
    <mergeCell ref="FW12:FY12"/>
    <mergeCell ref="BB25:BD25"/>
    <mergeCell ref="BO25:BQ25"/>
    <mergeCell ref="BR25:BT25"/>
    <mergeCell ref="CE25:CG25"/>
    <mergeCell ref="AD25:AF25"/>
    <mergeCell ref="AY25:BA25"/>
    <mergeCell ref="ED25:EF25"/>
    <mergeCell ref="EQ25:ES25"/>
    <mergeCell ref="CH25:CJ25"/>
    <mergeCell ref="CU25:CW25"/>
    <mergeCell ref="CX25:CZ25"/>
    <mergeCell ref="DK25:DM25"/>
    <mergeCell ref="DN25:DP25"/>
    <mergeCell ref="EA25:EC25"/>
    <mergeCell ref="HV25:HX25"/>
    <mergeCell ref="II25:IK25"/>
    <mergeCell ref="FZ25:GB25"/>
    <mergeCell ref="GM25:GO25"/>
    <mergeCell ref="GP25:GR25"/>
    <mergeCell ref="HC25:HE25"/>
    <mergeCell ref="HF25:HH25"/>
    <mergeCell ref="HS25:HU25"/>
    <mergeCell ref="ET25:EV25"/>
    <mergeCell ref="FG25:FI25"/>
    <mergeCell ref="FJ25:FL25"/>
    <mergeCell ref="FW25:FY25"/>
    <mergeCell ref="A38:D38"/>
    <mergeCell ref="N38:P38"/>
    <mergeCell ref="A55:D55"/>
    <mergeCell ref="N55:P55"/>
    <mergeCell ref="AY55:BA55"/>
    <mergeCell ref="BB55:BE55"/>
    <mergeCell ref="BO55:BQ55"/>
    <mergeCell ref="AA55:AC55"/>
    <mergeCell ref="AD55:AG55"/>
    <mergeCell ref="DN55:DQ55"/>
    <mergeCell ref="EA55:EC55"/>
    <mergeCell ref="BR55:BU55"/>
    <mergeCell ref="CE55:CG55"/>
    <mergeCell ref="CH55:CK55"/>
    <mergeCell ref="CU55:CW55"/>
    <mergeCell ref="CX55:DA55"/>
    <mergeCell ref="II55:IK55"/>
    <mergeCell ref="A74:D74"/>
    <mergeCell ref="N74:P74"/>
    <mergeCell ref="GP55:GS55"/>
    <mergeCell ref="HC55:HE55"/>
    <mergeCell ref="HF55:HI55"/>
    <mergeCell ref="HS55:HU55"/>
    <mergeCell ref="FJ55:FM55"/>
    <mergeCell ref="FW55:FY55"/>
    <mergeCell ref="FZ55:GC55"/>
    <mergeCell ref="N107:P107"/>
    <mergeCell ref="A91:D91"/>
    <mergeCell ref="N91:P91"/>
    <mergeCell ref="HV55:HY55"/>
    <mergeCell ref="GM55:GO55"/>
    <mergeCell ref="ED55:EG55"/>
    <mergeCell ref="EQ55:ES55"/>
    <mergeCell ref="ET55:EW55"/>
    <mergeCell ref="FG55:FI55"/>
    <mergeCell ref="DK55:DM55"/>
  </mergeCells>
  <printOptions/>
  <pageMargins left="0.7086614173228347" right="0.7086614173228347" top="0.26" bottom="0.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3" max="3" width="12.00390625" style="0" customWidth="1"/>
    <col min="4" max="4" width="8.00390625" style="0" customWidth="1"/>
    <col min="8" max="8" width="13.25390625" style="0" customWidth="1"/>
    <col min="9" max="9" width="11.875" style="0" customWidth="1"/>
    <col min="10" max="10" width="7.375" style="0" customWidth="1"/>
    <col min="11" max="11" width="10.125" style="0" customWidth="1"/>
    <col min="12" max="12" width="26.625" style="0" customWidth="1"/>
  </cols>
  <sheetData>
    <row r="1" spans="1:12" ht="15.75">
      <c r="A1" s="1"/>
      <c r="B1" s="240" t="s">
        <v>78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1"/>
      <c r="B2" s="240" t="s">
        <v>18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>
      <c r="A3" s="1"/>
      <c r="B3" s="240" t="s">
        <v>158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6.75" customHeight="1">
      <c r="A4" s="2"/>
      <c r="B4" s="240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.75">
      <c r="A5" s="2"/>
      <c r="B5" s="240" t="s">
        <v>79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9" customHeight="1">
      <c r="A6" s="2"/>
      <c r="B6" s="55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15.75">
      <c r="B7" s="240" t="s">
        <v>47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5:12" ht="9.75" customHeight="1">
      <c r="E8" s="189"/>
      <c r="F8" s="189"/>
      <c r="G8" s="189"/>
      <c r="H8" s="189"/>
      <c r="I8" s="189"/>
      <c r="J8" s="189"/>
      <c r="K8" s="189"/>
      <c r="L8" s="189"/>
    </row>
    <row r="9" spans="1:12" ht="12.75">
      <c r="A9" s="242" t="s">
        <v>80</v>
      </c>
      <c r="B9" s="242"/>
      <c r="C9" s="242"/>
      <c r="D9" s="3"/>
      <c r="E9" s="243" t="s">
        <v>19</v>
      </c>
      <c r="F9" s="243"/>
      <c r="G9" s="243"/>
      <c r="H9" s="243"/>
      <c r="I9" s="243"/>
      <c r="J9" s="243"/>
      <c r="K9" s="243"/>
      <c r="L9" s="243"/>
    </row>
    <row r="10" spans="1:12" ht="12.75">
      <c r="A10" s="242" t="s">
        <v>16</v>
      </c>
      <c r="B10" s="242"/>
      <c r="C10" s="242"/>
      <c r="D10" s="3"/>
      <c r="E10" s="243" t="s">
        <v>0</v>
      </c>
      <c r="F10" s="243"/>
      <c r="G10" s="243"/>
      <c r="H10" s="243"/>
      <c r="I10" s="243"/>
      <c r="J10" s="243"/>
      <c r="K10" s="243"/>
      <c r="L10" s="243"/>
    </row>
    <row r="11" spans="1:4" ht="12.75">
      <c r="A11" s="242" t="s">
        <v>1</v>
      </c>
      <c r="B11" s="242"/>
      <c r="C11" s="3"/>
      <c r="D11" s="3"/>
    </row>
    <row r="12" spans="4:12" ht="15.75">
      <c r="D12" s="240" t="s">
        <v>24</v>
      </c>
      <c r="E12" s="237"/>
      <c r="F12" s="237"/>
      <c r="G12" s="237"/>
      <c r="H12" s="237"/>
      <c r="I12" s="237"/>
      <c r="J12" s="237"/>
      <c r="K12" s="237"/>
      <c r="L12" s="237"/>
    </row>
    <row r="13" spans="1:12" ht="15.75">
      <c r="A13" s="234" t="s">
        <v>121</v>
      </c>
      <c r="B13" s="234"/>
      <c r="C13" s="234"/>
      <c r="D13" s="55"/>
      <c r="E13" s="5"/>
      <c r="F13" s="5"/>
      <c r="G13" s="5"/>
      <c r="H13" s="5"/>
      <c r="I13" s="5"/>
      <c r="J13" s="234" t="s">
        <v>121</v>
      </c>
      <c r="K13" s="234"/>
      <c r="L13" s="234"/>
    </row>
    <row r="14" spans="1:12" ht="15.75">
      <c r="A14" s="124" t="s">
        <v>131</v>
      </c>
      <c r="B14" s="124" t="s">
        <v>132</v>
      </c>
      <c r="C14" s="124" t="s">
        <v>133</v>
      </c>
      <c r="D14" s="55"/>
      <c r="E14" s="5"/>
      <c r="F14" s="5"/>
      <c r="G14" s="5"/>
      <c r="H14" s="5"/>
      <c r="I14" s="5"/>
      <c r="J14" s="124" t="s">
        <v>134</v>
      </c>
      <c r="K14" s="124" t="s">
        <v>135</v>
      </c>
      <c r="L14" s="124" t="s">
        <v>136</v>
      </c>
    </row>
    <row r="15" spans="1:12" ht="15.75">
      <c r="A15" s="143">
        <v>90</v>
      </c>
      <c r="B15" s="143">
        <v>70</v>
      </c>
      <c r="C15" s="143">
        <v>50</v>
      </c>
      <c r="D15" s="55"/>
      <c r="E15" s="5"/>
      <c r="F15" s="5"/>
      <c r="G15" s="5"/>
      <c r="H15" s="5"/>
      <c r="I15" s="5"/>
      <c r="J15" s="143">
        <v>45</v>
      </c>
      <c r="K15" s="143">
        <v>35</v>
      </c>
      <c r="L15" s="143">
        <v>25</v>
      </c>
    </row>
    <row r="16" spans="4:12" ht="9" customHeight="1">
      <c r="D16" s="55"/>
      <c r="E16" s="5"/>
      <c r="F16" s="5"/>
      <c r="G16" s="5"/>
      <c r="H16" s="5"/>
      <c r="I16" s="5"/>
      <c r="J16" s="5"/>
      <c r="K16" s="5"/>
      <c r="L16" s="5"/>
    </row>
    <row r="17" spans="1:12" ht="12.75" customHeight="1">
      <c r="A17" s="246" t="s">
        <v>3</v>
      </c>
      <c r="B17" s="212" t="s">
        <v>20</v>
      </c>
      <c r="C17" s="213"/>
      <c r="D17" s="214"/>
      <c r="E17" s="178" t="s">
        <v>4</v>
      </c>
      <c r="F17" s="178" t="s">
        <v>5</v>
      </c>
      <c r="G17" s="246" t="s">
        <v>6</v>
      </c>
      <c r="H17" s="246" t="s">
        <v>22</v>
      </c>
      <c r="I17" s="212" t="s">
        <v>9</v>
      </c>
      <c r="J17" s="246" t="s">
        <v>8</v>
      </c>
      <c r="K17" s="178" t="s">
        <v>11</v>
      </c>
      <c r="L17" s="180" t="s">
        <v>21</v>
      </c>
    </row>
    <row r="18" spans="1:12" ht="12.75">
      <c r="A18" s="247"/>
      <c r="B18" s="215"/>
      <c r="C18" s="216"/>
      <c r="D18" s="217"/>
      <c r="E18" s="179"/>
      <c r="F18" s="179"/>
      <c r="G18" s="247"/>
      <c r="H18" s="247"/>
      <c r="I18" s="188"/>
      <c r="J18" s="247"/>
      <c r="K18" s="182"/>
      <c r="L18" s="181"/>
    </row>
    <row r="19" spans="1:12" s="19" customFormat="1" ht="12.75">
      <c r="A19" s="11">
        <v>1</v>
      </c>
      <c r="B19" s="16" t="s">
        <v>103</v>
      </c>
      <c r="C19" s="223"/>
      <c r="D19" s="11" t="s">
        <v>74</v>
      </c>
      <c r="E19" s="10">
        <v>1999</v>
      </c>
      <c r="F19" s="10">
        <v>51.8</v>
      </c>
      <c r="G19" s="9" t="s">
        <v>70</v>
      </c>
      <c r="H19" s="9" t="s">
        <v>25</v>
      </c>
      <c r="I19" s="74">
        <v>93</v>
      </c>
      <c r="J19" s="9">
        <f>1.3*I19</f>
        <v>120.9</v>
      </c>
      <c r="K19" s="18" t="s">
        <v>73</v>
      </c>
      <c r="L19" s="8" t="s">
        <v>95</v>
      </c>
    </row>
    <row r="20" spans="1:12" s="19" customFormat="1" ht="12.75">
      <c r="A20" s="11">
        <v>2</v>
      </c>
      <c r="B20" s="27" t="s">
        <v>104</v>
      </c>
      <c r="C20" s="210"/>
      <c r="D20" s="8" t="s">
        <v>34</v>
      </c>
      <c r="E20" s="35">
        <v>1999</v>
      </c>
      <c r="F20" s="36">
        <v>51.75</v>
      </c>
      <c r="G20" s="34" t="s">
        <v>69</v>
      </c>
      <c r="H20" s="35" t="s">
        <v>25</v>
      </c>
      <c r="I20" s="74">
        <v>115</v>
      </c>
      <c r="J20" s="9">
        <f>1*I20</f>
        <v>115</v>
      </c>
      <c r="K20" s="20" t="s">
        <v>73</v>
      </c>
      <c r="L20" s="8" t="s">
        <v>29</v>
      </c>
    </row>
    <row r="21" spans="1:12" s="19" customFormat="1" ht="12.75">
      <c r="A21" s="11">
        <v>3</v>
      </c>
      <c r="B21" s="16" t="s">
        <v>105</v>
      </c>
      <c r="C21" s="15"/>
      <c r="D21" s="9" t="s">
        <v>106</v>
      </c>
      <c r="E21" s="10">
        <v>2005</v>
      </c>
      <c r="F21" s="10">
        <v>29.75</v>
      </c>
      <c r="G21" s="9" t="s">
        <v>70</v>
      </c>
      <c r="H21" s="9" t="s">
        <v>25</v>
      </c>
      <c r="I21" s="74">
        <v>209</v>
      </c>
      <c r="J21" s="9">
        <f>I21*0.5</f>
        <v>104.5</v>
      </c>
      <c r="K21" s="18" t="s">
        <v>73</v>
      </c>
      <c r="L21" s="8" t="s">
        <v>95</v>
      </c>
    </row>
    <row r="22" spans="1:12" s="19" customFormat="1" ht="12.75">
      <c r="A22" s="77"/>
      <c r="B22" s="78"/>
      <c r="C22" s="88"/>
      <c r="D22" s="77"/>
      <c r="E22" s="79"/>
      <c r="F22" s="79"/>
      <c r="G22" s="77"/>
      <c r="H22" s="77"/>
      <c r="I22" s="77"/>
      <c r="J22" s="77"/>
      <c r="K22" s="144"/>
      <c r="L22" s="2"/>
    </row>
    <row r="23" spans="4:12" ht="15.75">
      <c r="D23" s="240" t="s">
        <v>23</v>
      </c>
      <c r="E23" s="237"/>
      <c r="F23" s="237"/>
      <c r="G23" s="237"/>
      <c r="H23" s="237"/>
      <c r="I23" s="237"/>
      <c r="J23" s="237"/>
      <c r="K23" s="237"/>
      <c r="L23" s="237"/>
    </row>
    <row r="24" spans="1:12" ht="12.75">
      <c r="A24" s="187" t="s">
        <v>129</v>
      </c>
      <c r="B24" s="187"/>
      <c r="C24" s="187"/>
      <c r="D24" s="187"/>
      <c r="E24" s="5"/>
      <c r="F24" s="5"/>
      <c r="G24" s="5"/>
      <c r="H24" s="5"/>
      <c r="I24" s="5"/>
      <c r="J24" s="234" t="s">
        <v>121</v>
      </c>
      <c r="K24" s="234"/>
      <c r="L24" s="234"/>
    </row>
    <row r="25" spans="1:12" ht="15.75">
      <c r="A25" s="124" t="s">
        <v>131</v>
      </c>
      <c r="B25" s="124" t="s">
        <v>132</v>
      </c>
      <c r="C25" s="124" t="s">
        <v>133</v>
      </c>
      <c r="D25" s="55"/>
      <c r="E25" s="5"/>
      <c r="F25" s="5"/>
      <c r="G25" s="5"/>
      <c r="H25" s="5"/>
      <c r="I25" s="5"/>
      <c r="J25" s="124" t="s">
        <v>134</v>
      </c>
      <c r="K25" s="124" t="s">
        <v>135</v>
      </c>
      <c r="L25" s="124" t="s">
        <v>136</v>
      </c>
    </row>
    <row r="26" spans="1:12" ht="12.75">
      <c r="A26" s="145">
        <v>100</v>
      </c>
      <c r="B26" s="145">
        <v>80</v>
      </c>
      <c r="C26" s="145">
        <v>60</v>
      </c>
      <c r="D26" s="146"/>
      <c r="E26" s="5"/>
      <c r="F26" s="5"/>
      <c r="G26" s="5"/>
      <c r="H26" s="5"/>
      <c r="I26" s="5"/>
      <c r="J26" s="143">
        <v>55</v>
      </c>
      <c r="K26" s="143">
        <v>45</v>
      </c>
      <c r="L26" s="143">
        <v>35</v>
      </c>
    </row>
    <row r="27" spans="4:12" ht="15.75">
      <c r="D27" s="55"/>
      <c r="E27" s="5"/>
      <c r="F27" s="5"/>
      <c r="G27" s="5"/>
      <c r="H27" s="5"/>
      <c r="I27" s="5"/>
      <c r="J27" s="5"/>
      <c r="K27" s="5"/>
      <c r="L27" s="5"/>
    </row>
    <row r="28" spans="1:12" ht="12.75" customHeight="1">
      <c r="A28" s="246" t="s">
        <v>3</v>
      </c>
      <c r="B28" s="212" t="s">
        <v>20</v>
      </c>
      <c r="C28" s="213"/>
      <c r="D28" s="214"/>
      <c r="E28" s="178" t="s">
        <v>4</v>
      </c>
      <c r="F28" s="178" t="s">
        <v>5</v>
      </c>
      <c r="G28" s="246" t="s">
        <v>6</v>
      </c>
      <c r="H28" s="246" t="s">
        <v>22</v>
      </c>
      <c r="I28" s="212" t="s">
        <v>9</v>
      </c>
      <c r="J28" s="246" t="s">
        <v>8</v>
      </c>
      <c r="K28" s="178" t="s">
        <v>11</v>
      </c>
      <c r="L28" s="180" t="s">
        <v>21</v>
      </c>
    </row>
    <row r="29" spans="1:13" ht="12.75">
      <c r="A29" s="247"/>
      <c r="B29" s="215"/>
      <c r="C29" s="216"/>
      <c r="D29" s="217"/>
      <c r="E29" s="179"/>
      <c r="F29" s="179"/>
      <c r="G29" s="247"/>
      <c r="H29" s="247"/>
      <c r="I29" s="188"/>
      <c r="J29" s="247"/>
      <c r="K29" s="182"/>
      <c r="L29" s="181"/>
      <c r="M29" s="2"/>
    </row>
    <row r="30" spans="1:12" s="19" customFormat="1" ht="12.75">
      <c r="A30" s="11">
        <v>1</v>
      </c>
      <c r="B30" s="27" t="s">
        <v>114</v>
      </c>
      <c r="C30" s="69"/>
      <c r="D30" s="37" t="s">
        <v>75</v>
      </c>
      <c r="E30" s="35">
        <v>2003</v>
      </c>
      <c r="F30" s="105" t="s">
        <v>139</v>
      </c>
      <c r="G30" s="34">
        <v>1</v>
      </c>
      <c r="H30" s="34" t="s">
        <v>25</v>
      </c>
      <c r="I30" s="74">
        <v>131</v>
      </c>
      <c r="J30" s="9">
        <f>2.8*I30</f>
        <v>366.79999999999995</v>
      </c>
      <c r="K30" s="20" t="s">
        <v>73</v>
      </c>
      <c r="L30" s="34" t="s">
        <v>113</v>
      </c>
    </row>
    <row r="31" spans="1:12" s="19" customFormat="1" ht="12.75">
      <c r="A31" s="11">
        <v>2</v>
      </c>
      <c r="B31" s="16" t="s">
        <v>108</v>
      </c>
      <c r="C31" s="69"/>
      <c r="D31" s="9" t="s">
        <v>34</v>
      </c>
      <c r="E31" s="10">
        <v>2003</v>
      </c>
      <c r="F31" s="10">
        <v>54.45</v>
      </c>
      <c r="G31" s="9" t="s">
        <v>70</v>
      </c>
      <c r="H31" s="9" t="s">
        <v>25</v>
      </c>
      <c r="I31" s="168">
        <v>140</v>
      </c>
      <c r="J31" s="9">
        <f>I31</f>
        <v>140</v>
      </c>
      <c r="K31" s="17" t="s">
        <v>73</v>
      </c>
      <c r="L31" s="8" t="s">
        <v>95</v>
      </c>
    </row>
    <row r="32" spans="1:12" s="19" customFormat="1" ht="12.75">
      <c r="A32" s="11">
        <v>3</v>
      </c>
      <c r="B32" s="27" t="s">
        <v>107</v>
      </c>
      <c r="C32" s="69"/>
      <c r="D32" s="37" t="s">
        <v>74</v>
      </c>
      <c r="E32" s="35">
        <v>1999</v>
      </c>
      <c r="F32" s="105">
        <v>56.7</v>
      </c>
      <c r="G32" s="34" t="s">
        <v>70</v>
      </c>
      <c r="H32" s="34" t="s">
        <v>25</v>
      </c>
      <c r="I32" s="167">
        <v>51</v>
      </c>
      <c r="J32" s="9">
        <f>1.3*I32</f>
        <v>66.3</v>
      </c>
      <c r="K32" s="20" t="s">
        <v>73</v>
      </c>
      <c r="L32" s="8" t="s">
        <v>95</v>
      </c>
    </row>
    <row r="33" spans="1:12" s="19" customFormat="1" ht="11.25" customHeight="1">
      <c r="A33" s="77"/>
      <c r="B33" s="99"/>
      <c r="C33" s="99"/>
      <c r="D33" s="2"/>
      <c r="E33" s="147"/>
      <c r="F33" s="148"/>
      <c r="G33" s="7"/>
      <c r="H33" s="7"/>
      <c r="I33" s="77"/>
      <c r="J33" s="77"/>
      <c r="K33" s="84"/>
      <c r="L33" s="149"/>
    </row>
    <row r="34" spans="1:12" s="19" customFormat="1" ht="15.75">
      <c r="A34"/>
      <c r="B34"/>
      <c r="C34"/>
      <c r="D34" s="240" t="s">
        <v>39</v>
      </c>
      <c r="E34" s="237"/>
      <c r="F34" s="237"/>
      <c r="G34" s="237"/>
      <c r="H34" s="237"/>
      <c r="I34" s="237"/>
      <c r="J34" s="237"/>
      <c r="K34" s="237"/>
      <c r="L34" s="237"/>
    </row>
    <row r="35" spans="1:12" s="19" customFormat="1" ht="15.75">
      <c r="A35" s="234" t="s">
        <v>121</v>
      </c>
      <c r="B35" s="234"/>
      <c r="C35" s="234"/>
      <c r="D35" s="55"/>
      <c r="E35" s="5"/>
      <c r="F35" s="5"/>
      <c r="G35" s="5"/>
      <c r="H35" s="5"/>
      <c r="I35" s="5"/>
      <c r="J35" s="234" t="s">
        <v>121</v>
      </c>
      <c r="K35" s="234"/>
      <c r="L35" s="234"/>
    </row>
    <row r="36" spans="1:12" s="19" customFormat="1" ht="15.75">
      <c r="A36" s="124" t="s">
        <v>131</v>
      </c>
      <c r="B36" s="124" t="s">
        <v>132</v>
      </c>
      <c r="C36" s="124" t="s">
        <v>133</v>
      </c>
      <c r="D36" s="55"/>
      <c r="E36" s="5"/>
      <c r="F36" s="5"/>
      <c r="G36" s="5"/>
      <c r="H36" s="5"/>
      <c r="I36" s="5"/>
      <c r="J36" s="124" t="s">
        <v>134</v>
      </c>
      <c r="K36" s="124" t="s">
        <v>135</v>
      </c>
      <c r="L36" s="124" t="s">
        <v>136</v>
      </c>
    </row>
    <row r="37" spans="1:12" s="19" customFormat="1" ht="15.75">
      <c r="A37" s="143">
        <v>110</v>
      </c>
      <c r="B37" s="143">
        <v>90</v>
      </c>
      <c r="C37" s="143">
        <v>70</v>
      </c>
      <c r="D37" s="55"/>
      <c r="E37" s="5"/>
      <c r="F37" s="5"/>
      <c r="G37" s="5"/>
      <c r="H37" s="5"/>
      <c r="I37" s="5"/>
      <c r="J37" s="143">
        <v>65</v>
      </c>
      <c r="K37" s="143">
        <v>55</v>
      </c>
      <c r="L37" s="143">
        <v>45</v>
      </c>
    </row>
    <row r="38" spans="1:12" s="19" customFormat="1" ht="15.75">
      <c r="A38"/>
      <c r="B38"/>
      <c r="C38"/>
      <c r="D38" s="55"/>
      <c r="E38" s="5"/>
      <c r="F38" s="5"/>
      <c r="G38" s="5"/>
      <c r="H38" s="5"/>
      <c r="I38" s="5"/>
      <c r="J38" s="5"/>
      <c r="K38" s="5"/>
      <c r="L38" s="5"/>
    </row>
    <row r="39" spans="1:12" s="19" customFormat="1" ht="12.75">
      <c r="A39" s="246" t="s">
        <v>3</v>
      </c>
      <c r="B39" s="212" t="s">
        <v>20</v>
      </c>
      <c r="C39" s="213"/>
      <c r="D39" s="214"/>
      <c r="E39" s="178" t="s">
        <v>4</v>
      </c>
      <c r="F39" s="178" t="s">
        <v>5</v>
      </c>
      <c r="G39" s="246" t="s">
        <v>6</v>
      </c>
      <c r="H39" s="246" t="s">
        <v>22</v>
      </c>
      <c r="I39" s="212" t="s">
        <v>9</v>
      </c>
      <c r="J39" s="246" t="s">
        <v>8</v>
      </c>
      <c r="K39" s="178" t="s">
        <v>11</v>
      </c>
      <c r="L39" s="180" t="s">
        <v>21</v>
      </c>
    </row>
    <row r="40" spans="1:12" s="19" customFormat="1" ht="12.75">
      <c r="A40" s="247"/>
      <c r="B40" s="215"/>
      <c r="C40" s="216"/>
      <c r="D40" s="217"/>
      <c r="E40" s="179"/>
      <c r="F40" s="179"/>
      <c r="G40" s="247"/>
      <c r="H40" s="247"/>
      <c r="I40" s="188"/>
      <c r="J40" s="247"/>
      <c r="K40" s="182"/>
      <c r="L40" s="181"/>
    </row>
    <row r="41" spans="1:12" s="19" customFormat="1" ht="12.75">
      <c r="A41" s="9"/>
      <c r="B41" s="190"/>
      <c r="C41" s="191"/>
      <c r="D41" s="9"/>
      <c r="E41" s="10"/>
      <c r="F41" s="10"/>
      <c r="G41" s="9"/>
      <c r="H41" s="9"/>
      <c r="I41" s="74"/>
      <c r="J41" s="9"/>
      <c r="K41" s="18"/>
      <c r="L41" s="8"/>
    </row>
    <row r="42" spans="1:12" s="19" customFormat="1" ht="12.75">
      <c r="A42" s="9">
        <v>1</v>
      </c>
      <c r="B42" s="27" t="s">
        <v>49</v>
      </c>
      <c r="C42" s="69"/>
      <c r="D42" s="37" t="s">
        <v>30</v>
      </c>
      <c r="E42" s="35">
        <v>1998</v>
      </c>
      <c r="F42" s="36">
        <v>67.95</v>
      </c>
      <c r="G42" s="34">
        <v>2</v>
      </c>
      <c r="H42" s="9" t="s">
        <v>25</v>
      </c>
      <c r="I42" s="74">
        <v>114</v>
      </c>
      <c r="J42" s="9">
        <f>4.5*I42</f>
        <v>513</v>
      </c>
      <c r="K42" s="20" t="s">
        <v>162</v>
      </c>
      <c r="L42" s="8" t="s">
        <v>95</v>
      </c>
    </row>
    <row r="43" spans="1:12" s="19" customFormat="1" ht="12.75">
      <c r="A43" s="9">
        <v>2</v>
      </c>
      <c r="B43" s="16" t="s">
        <v>102</v>
      </c>
      <c r="C43" s="15"/>
      <c r="D43" s="9" t="s">
        <v>33</v>
      </c>
      <c r="E43" s="10">
        <v>1999</v>
      </c>
      <c r="F43" s="10">
        <v>59.1</v>
      </c>
      <c r="G43" s="34" t="s">
        <v>69</v>
      </c>
      <c r="H43" s="9" t="s">
        <v>25</v>
      </c>
      <c r="I43" s="74">
        <v>111</v>
      </c>
      <c r="J43" s="9">
        <f>2*I43</f>
        <v>222</v>
      </c>
      <c r="K43" s="17" t="s">
        <v>73</v>
      </c>
      <c r="L43" s="8" t="s">
        <v>95</v>
      </c>
    </row>
    <row r="46" spans="1:12" ht="12.75">
      <c r="A46" s="5" t="s">
        <v>14</v>
      </c>
      <c r="B46" s="5"/>
      <c r="C46" s="3"/>
      <c r="E46" s="242" t="s">
        <v>45</v>
      </c>
      <c r="F46" s="242"/>
      <c r="G46" s="242"/>
      <c r="I46" s="5" t="s">
        <v>15</v>
      </c>
      <c r="J46" s="236" t="s">
        <v>115</v>
      </c>
      <c r="K46" s="236"/>
      <c r="L46" s="236"/>
    </row>
    <row r="48" spans="2:12" ht="12.75">
      <c r="B48" s="5"/>
      <c r="C48" s="5"/>
      <c r="D48" s="3"/>
      <c r="F48" s="242"/>
      <c r="G48" s="242"/>
      <c r="H48" s="242"/>
      <c r="J48" s="5"/>
      <c r="K48" s="236"/>
      <c r="L48" s="236"/>
    </row>
  </sheetData>
  <sheetProtection/>
  <mergeCells count="56">
    <mergeCell ref="J46:L46"/>
    <mergeCell ref="D34:L34"/>
    <mergeCell ref="D23:L23"/>
    <mergeCell ref="G28:G29"/>
    <mergeCell ref="H28:H29"/>
    <mergeCell ref="J28:J29"/>
    <mergeCell ref="K28:K29"/>
    <mergeCell ref="B28:D29"/>
    <mergeCell ref="E28:E29"/>
    <mergeCell ref="F28:F29"/>
    <mergeCell ref="B41:C41"/>
    <mergeCell ref="I39:I40"/>
    <mergeCell ref="F48:H48"/>
    <mergeCell ref="K48:L48"/>
    <mergeCell ref="L39:L40"/>
    <mergeCell ref="G39:G40"/>
    <mergeCell ref="H39:H40"/>
    <mergeCell ref="J39:J40"/>
    <mergeCell ref="K39:K40"/>
    <mergeCell ref="E46:G46"/>
    <mergeCell ref="B1:L1"/>
    <mergeCell ref="A39:A40"/>
    <mergeCell ref="B39:D40"/>
    <mergeCell ref="E39:E40"/>
    <mergeCell ref="F39:F40"/>
    <mergeCell ref="B3:L3"/>
    <mergeCell ref="L28:L29"/>
    <mergeCell ref="I28:I29"/>
    <mergeCell ref="H17:H18"/>
    <mergeCell ref="E8:L8"/>
    <mergeCell ref="A9:C9"/>
    <mergeCell ref="A17:A18"/>
    <mergeCell ref="B17:D18"/>
    <mergeCell ref="A11:B11"/>
    <mergeCell ref="G17:G18"/>
    <mergeCell ref="E9:L9"/>
    <mergeCell ref="D12:L12"/>
    <mergeCell ref="A10:C10"/>
    <mergeCell ref="J17:J18"/>
    <mergeCell ref="K17:K18"/>
    <mergeCell ref="A13:C13"/>
    <mergeCell ref="I17:I18"/>
    <mergeCell ref="E10:L10"/>
    <mergeCell ref="B2:L2"/>
    <mergeCell ref="B4:L4"/>
    <mergeCell ref="B5:L5"/>
    <mergeCell ref="B7:L7"/>
    <mergeCell ref="J13:L13"/>
    <mergeCell ref="A24:D24"/>
    <mergeCell ref="J24:L24"/>
    <mergeCell ref="A35:C35"/>
    <mergeCell ref="J35:L35"/>
    <mergeCell ref="E17:E18"/>
    <mergeCell ref="F17:F18"/>
    <mergeCell ref="L17:L18"/>
    <mergeCell ref="A28:A29"/>
  </mergeCells>
  <printOptions/>
  <pageMargins left="0.75" right="0.75" top="0.21" bottom="0.17" header="0.22" footer="0.1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3.125" style="0" customWidth="1"/>
    <col min="3" max="3" width="10.00390625" style="0" customWidth="1"/>
    <col min="8" max="8" width="13.25390625" style="0" customWidth="1"/>
    <col min="9" max="9" width="10.75390625" style="0" customWidth="1"/>
    <col min="10" max="10" width="7.375" style="0" customWidth="1"/>
    <col min="11" max="11" width="10.125" style="0" customWidth="1"/>
    <col min="12" max="12" width="13.125" style="0" customWidth="1"/>
    <col min="13" max="13" width="2.375" style="0" customWidth="1"/>
    <col min="14" max="14" width="0.875" style="0" hidden="1" customWidth="1"/>
  </cols>
  <sheetData>
    <row r="1" spans="1:13" ht="15.75">
      <c r="A1" s="1"/>
      <c r="B1" s="240" t="s">
        <v>78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.75" customHeight="1">
      <c r="A2" s="1"/>
      <c r="B2" s="240" t="s">
        <v>18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5.75">
      <c r="A3" s="1"/>
      <c r="B3" s="240" t="s">
        <v>158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55"/>
    </row>
    <row r="4" spans="1:13" ht="9" customHeight="1">
      <c r="A4" s="1"/>
      <c r="B4" s="55"/>
      <c r="C4" s="5"/>
      <c r="D4" s="5"/>
      <c r="E4" s="5"/>
      <c r="F4" s="5"/>
      <c r="G4" s="5"/>
      <c r="H4" s="5"/>
      <c r="I4" s="5"/>
      <c r="J4" s="5"/>
      <c r="K4" s="5"/>
      <c r="L4" s="5"/>
      <c r="M4" s="55"/>
    </row>
    <row r="5" spans="1:13" ht="15.75">
      <c r="A5" s="2"/>
      <c r="B5" s="194" t="s">
        <v>79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7.5" customHeight="1">
      <c r="A6" s="2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15.75">
      <c r="B7" s="240" t="s">
        <v>46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5:12" ht="9" customHeight="1">
      <c r="E8" s="189"/>
      <c r="F8" s="189"/>
      <c r="G8" s="189"/>
      <c r="H8" s="189"/>
      <c r="I8" s="189"/>
      <c r="J8" s="189"/>
      <c r="K8" s="189"/>
      <c r="L8" s="189"/>
    </row>
    <row r="9" spans="1:14" ht="12.75">
      <c r="A9" s="242" t="s">
        <v>80</v>
      </c>
      <c r="B9" s="242"/>
      <c r="C9" s="242"/>
      <c r="D9" s="3"/>
      <c r="E9" s="243" t="s">
        <v>19</v>
      </c>
      <c r="F9" s="243"/>
      <c r="G9" s="243"/>
      <c r="H9" s="243"/>
      <c r="I9" s="243"/>
      <c r="J9" s="243"/>
      <c r="K9" s="243"/>
      <c r="L9" s="243"/>
      <c r="M9" s="243"/>
      <c r="N9" s="237"/>
    </row>
    <row r="10" spans="1:14" ht="12.75">
      <c r="A10" s="242" t="s">
        <v>16</v>
      </c>
      <c r="B10" s="242"/>
      <c r="C10" s="242"/>
      <c r="D10" s="3"/>
      <c r="E10" s="243" t="s">
        <v>0</v>
      </c>
      <c r="F10" s="243"/>
      <c r="G10" s="243"/>
      <c r="H10" s="243"/>
      <c r="I10" s="243"/>
      <c r="J10" s="243"/>
      <c r="K10" s="243"/>
      <c r="L10" s="243"/>
      <c r="M10" s="243"/>
      <c r="N10" s="237"/>
    </row>
    <row r="11" spans="1:4" ht="12.75">
      <c r="A11" s="242" t="s">
        <v>1</v>
      </c>
      <c r="B11" s="242"/>
      <c r="C11" s="3"/>
      <c r="D11" s="3"/>
    </row>
    <row r="12" spans="1:10" ht="15.75">
      <c r="A12" s="240" t="s">
        <v>24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2" ht="15.75">
      <c r="A13" s="228" t="s">
        <v>121</v>
      </c>
      <c r="B13" s="233"/>
      <c r="C13" s="233"/>
      <c r="D13" s="131"/>
      <c r="E13" s="132"/>
      <c r="F13" s="132"/>
      <c r="G13" s="132"/>
      <c r="H13" s="132"/>
      <c r="I13" s="132"/>
      <c r="J13" s="228" t="s">
        <v>122</v>
      </c>
      <c r="K13" s="228"/>
      <c r="L13" s="228"/>
    </row>
    <row r="14" spans="1:12" ht="15.75">
      <c r="A14" s="125" t="s">
        <v>123</v>
      </c>
      <c r="B14" s="125" t="s">
        <v>124</v>
      </c>
      <c r="C14" s="125" t="s">
        <v>125</v>
      </c>
      <c r="D14" s="131"/>
      <c r="E14" s="132"/>
      <c r="F14" s="132"/>
      <c r="G14" s="132"/>
      <c r="H14" s="132"/>
      <c r="I14" s="132"/>
      <c r="J14" s="125" t="s">
        <v>126</v>
      </c>
      <c r="K14" s="125" t="s">
        <v>127</v>
      </c>
      <c r="L14" s="125" t="s">
        <v>128</v>
      </c>
    </row>
    <row r="15" spans="1:12" ht="12.75">
      <c r="A15" s="150">
        <v>48</v>
      </c>
      <c r="B15" s="150">
        <v>42</v>
      </c>
      <c r="C15" s="133">
        <v>36</v>
      </c>
      <c r="D15" s="134"/>
      <c r="E15" s="134"/>
      <c r="F15" s="134"/>
      <c r="G15" s="134"/>
      <c r="H15" s="134"/>
      <c r="I15" s="134"/>
      <c r="J15" s="127">
        <v>55</v>
      </c>
      <c r="K15" s="127">
        <v>45</v>
      </c>
      <c r="L15" s="127">
        <v>35</v>
      </c>
    </row>
    <row r="16" spans="1:10" ht="15.75">
      <c r="A16" s="55"/>
      <c r="B16" s="5"/>
      <c r="C16" s="5"/>
      <c r="D16" s="5"/>
      <c r="E16" s="5"/>
      <c r="F16" s="5"/>
      <c r="G16" s="5"/>
      <c r="H16" s="5"/>
      <c r="I16" s="5"/>
      <c r="J16" s="5"/>
    </row>
    <row r="17" spans="1:12" ht="12.75">
      <c r="A17" s="246" t="s">
        <v>3</v>
      </c>
      <c r="B17" s="212" t="s">
        <v>20</v>
      </c>
      <c r="C17" s="213"/>
      <c r="D17" s="214"/>
      <c r="E17" s="178" t="s">
        <v>4</v>
      </c>
      <c r="F17" s="178" t="s">
        <v>5</v>
      </c>
      <c r="G17" s="246" t="s">
        <v>6</v>
      </c>
      <c r="H17" s="246" t="s">
        <v>22</v>
      </c>
      <c r="I17" s="212" t="s">
        <v>37</v>
      </c>
      <c r="J17" s="246" t="s">
        <v>8</v>
      </c>
      <c r="K17" s="178" t="s">
        <v>11</v>
      </c>
      <c r="L17" s="180" t="s">
        <v>21</v>
      </c>
    </row>
    <row r="18" spans="1:12" ht="12.75" customHeight="1">
      <c r="A18" s="247"/>
      <c r="B18" s="215"/>
      <c r="C18" s="216"/>
      <c r="D18" s="217"/>
      <c r="E18" s="179"/>
      <c r="F18" s="179"/>
      <c r="G18" s="247"/>
      <c r="H18" s="247"/>
      <c r="I18" s="188"/>
      <c r="J18" s="247"/>
      <c r="K18" s="182"/>
      <c r="L18" s="181"/>
    </row>
    <row r="19" spans="1:30" ht="12.75">
      <c r="A19" s="11">
        <v>1</v>
      </c>
      <c r="B19" s="27" t="s">
        <v>157</v>
      </c>
      <c r="C19" s="115"/>
      <c r="D19" s="30" t="s">
        <v>33</v>
      </c>
      <c r="E19" s="25">
        <v>2000</v>
      </c>
      <c r="F19" s="14">
        <v>47.45</v>
      </c>
      <c r="G19" s="28" t="s">
        <v>70</v>
      </c>
      <c r="H19" s="28" t="s">
        <v>25</v>
      </c>
      <c r="I19" s="74">
        <v>53</v>
      </c>
      <c r="J19" s="9">
        <f>2*I19</f>
        <v>106</v>
      </c>
      <c r="K19" s="18" t="s">
        <v>73</v>
      </c>
      <c r="L19" s="198" t="s">
        <v>118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</row>
    <row r="20" spans="1:30" s="122" customFormat="1" ht="12.75">
      <c r="A20" s="21">
        <v>2</v>
      </c>
      <c r="B20" s="27" t="s">
        <v>63</v>
      </c>
      <c r="C20" s="15"/>
      <c r="D20" s="30" t="s">
        <v>33</v>
      </c>
      <c r="E20" s="220">
        <v>2002</v>
      </c>
      <c r="F20" s="14">
        <v>46.75</v>
      </c>
      <c r="G20" s="28" t="s">
        <v>70</v>
      </c>
      <c r="H20" s="35" t="s">
        <v>25</v>
      </c>
      <c r="I20" s="74">
        <v>40</v>
      </c>
      <c r="J20" s="9">
        <f>2*I20</f>
        <v>80</v>
      </c>
      <c r="K20" s="18" t="s">
        <v>73</v>
      </c>
      <c r="L20" s="8" t="s">
        <v>29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12" s="122" customFormat="1" ht="12.75">
      <c r="A21" s="151"/>
      <c r="B21" s="152"/>
      <c r="C21" s="152"/>
      <c r="D21" s="153"/>
      <c r="E21" s="154"/>
      <c r="F21" s="155"/>
      <c r="G21" s="154"/>
      <c r="H21" s="154"/>
      <c r="I21" s="156"/>
      <c r="J21" s="156"/>
      <c r="K21" s="151"/>
      <c r="L21" s="153"/>
    </row>
    <row r="22" spans="1:12" s="19" customFormat="1" ht="15.75">
      <c r="A22"/>
      <c r="B22"/>
      <c r="C22"/>
      <c r="D22" s="240" t="s">
        <v>23</v>
      </c>
      <c r="E22" s="237"/>
      <c r="F22" s="237"/>
      <c r="G22" s="237"/>
      <c r="H22" s="237"/>
      <c r="I22" s="237"/>
      <c r="J22" s="237"/>
      <c r="K22" s="237"/>
      <c r="L22" s="237"/>
    </row>
    <row r="23" spans="1:12" s="19" customFormat="1" ht="12.75">
      <c r="A23" s="232" t="s">
        <v>129</v>
      </c>
      <c r="B23" s="232"/>
      <c r="C23" s="232"/>
      <c r="D23" s="232"/>
      <c r="E23" s="132"/>
      <c r="F23" s="132"/>
      <c r="G23" s="132"/>
      <c r="H23" s="132"/>
      <c r="I23" s="132"/>
      <c r="J23" s="228" t="s">
        <v>122</v>
      </c>
      <c r="K23" s="228"/>
      <c r="L23" s="228"/>
    </row>
    <row r="24" spans="1:12" s="19" customFormat="1" ht="15.75">
      <c r="A24" s="125" t="s">
        <v>123</v>
      </c>
      <c r="B24" s="125" t="s">
        <v>124</v>
      </c>
      <c r="C24" s="125" t="s">
        <v>125</v>
      </c>
      <c r="D24" s="131"/>
      <c r="E24" s="132"/>
      <c r="F24" s="132"/>
      <c r="G24" s="132"/>
      <c r="H24" s="132"/>
      <c r="I24" s="132"/>
      <c r="J24" s="125" t="s">
        <v>126</v>
      </c>
      <c r="K24" s="125" t="s">
        <v>127</v>
      </c>
      <c r="L24" s="125" t="s">
        <v>128</v>
      </c>
    </row>
    <row r="25" spans="1:12" s="19" customFormat="1" ht="12.75">
      <c r="A25" s="133">
        <v>55</v>
      </c>
      <c r="B25" s="133">
        <v>48</v>
      </c>
      <c r="C25" s="133">
        <v>40</v>
      </c>
      <c r="D25" s="135"/>
      <c r="E25" s="135"/>
      <c r="F25" s="135"/>
      <c r="G25" s="135"/>
      <c r="H25" s="135"/>
      <c r="I25" s="135"/>
      <c r="J25" s="127">
        <v>55</v>
      </c>
      <c r="K25" s="127">
        <v>45</v>
      </c>
      <c r="L25" s="127">
        <v>35</v>
      </c>
    </row>
    <row r="26" spans="1:12" s="19" customFormat="1" ht="15.75">
      <c r="A26"/>
      <c r="B26"/>
      <c r="C26"/>
      <c r="D26" s="55"/>
      <c r="E26" s="5"/>
      <c r="F26" s="5"/>
      <c r="G26" s="5"/>
      <c r="H26" s="5"/>
      <c r="I26" s="5"/>
      <c r="J26" s="5"/>
      <c r="K26" s="5"/>
      <c r="L26" s="5"/>
    </row>
    <row r="27" spans="1:12" s="19" customFormat="1" ht="12.75">
      <c r="A27" s="192" t="s">
        <v>3</v>
      </c>
      <c r="B27" s="192" t="s">
        <v>20</v>
      </c>
      <c r="C27" s="192"/>
      <c r="D27" s="192"/>
      <c r="E27" s="175" t="s">
        <v>4</v>
      </c>
      <c r="F27" s="175" t="s">
        <v>5</v>
      </c>
      <c r="G27" s="192" t="s">
        <v>6</v>
      </c>
      <c r="H27" s="192" t="s">
        <v>22</v>
      </c>
      <c r="I27" s="192" t="s">
        <v>37</v>
      </c>
      <c r="J27" s="192" t="s">
        <v>8</v>
      </c>
      <c r="K27" s="175" t="s">
        <v>11</v>
      </c>
      <c r="L27" s="177" t="s">
        <v>21</v>
      </c>
    </row>
    <row r="28" spans="1:12" s="19" customFormat="1" ht="12.75">
      <c r="A28" s="192"/>
      <c r="B28" s="192"/>
      <c r="C28" s="192"/>
      <c r="D28" s="192"/>
      <c r="E28" s="175"/>
      <c r="F28" s="175"/>
      <c r="G28" s="192"/>
      <c r="H28" s="192"/>
      <c r="I28" s="193"/>
      <c r="J28" s="192"/>
      <c r="K28" s="176"/>
      <c r="L28" s="177"/>
    </row>
    <row r="29" spans="1:30" s="19" customFormat="1" ht="12.75">
      <c r="A29" s="22">
        <v>1</v>
      </c>
      <c r="B29" s="27" t="s">
        <v>64</v>
      </c>
      <c r="C29" s="15"/>
      <c r="D29" s="49" t="s">
        <v>33</v>
      </c>
      <c r="E29" s="13">
        <v>2004</v>
      </c>
      <c r="F29" s="111">
        <v>54.2</v>
      </c>
      <c r="G29" s="28" t="s">
        <v>70</v>
      </c>
      <c r="H29" s="13" t="s">
        <v>25</v>
      </c>
      <c r="I29" s="74">
        <v>61</v>
      </c>
      <c r="J29" s="11">
        <f>2*I29</f>
        <v>122</v>
      </c>
      <c r="K29" s="18" t="s">
        <v>73</v>
      </c>
      <c r="L29" s="49" t="s">
        <v>29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2.75">
      <c r="A30" s="11">
        <v>2</v>
      </c>
      <c r="B30" s="166" t="s">
        <v>91</v>
      </c>
      <c r="C30" s="15"/>
      <c r="D30" s="23" t="s">
        <v>33</v>
      </c>
      <c r="E30" s="22">
        <v>2001</v>
      </c>
      <c r="F30" s="21">
        <v>57.45</v>
      </c>
      <c r="G30" s="28" t="s">
        <v>70</v>
      </c>
      <c r="H30" s="13" t="s">
        <v>25</v>
      </c>
      <c r="I30" s="168">
        <v>50</v>
      </c>
      <c r="J30" s="9">
        <f>2*I30</f>
        <v>100</v>
      </c>
      <c r="K30" s="18" t="s">
        <v>73</v>
      </c>
      <c r="L30" s="8" t="s">
        <v>29</v>
      </c>
      <c r="M30" s="19"/>
      <c r="N30" s="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29" s="19" customFormat="1" ht="102" customHeight="1">
      <c r="A31" s="77"/>
      <c r="B31" s="157"/>
      <c r="C31" s="157"/>
      <c r="D31" s="158"/>
      <c r="E31" s="83"/>
      <c r="F31" s="83"/>
      <c r="G31" s="7"/>
      <c r="H31" s="159"/>
      <c r="I31" s="144"/>
      <c r="J31" s="83"/>
      <c r="K31" s="144"/>
      <c r="L31" s="141"/>
      <c r="N31"/>
      <c r="O31"/>
      <c r="Q31" s="6"/>
      <c r="R31" s="99"/>
      <c r="S31" s="99"/>
      <c r="T31" s="2"/>
      <c r="U31" s="83"/>
      <c r="V31" s="100"/>
      <c r="W31" s="2"/>
      <c r="X31" s="7"/>
      <c r="Y31" s="7"/>
      <c r="Z31" s="7"/>
      <c r="AA31" s="77"/>
      <c r="AB31" s="6"/>
      <c r="AC31" s="7"/>
    </row>
    <row r="32" spans="1:14" s="19" customFormat="1" ht="15.75">
      <c r="A32"/>
      <c r="B32"/>
      <c r="C32"/>
      <c r="D32" s="240" t="s">
        <v>2</v>
      </c>
      <c r="E32" s="237"/>
      <c r="F32" s="237"/>
      <c r="G32" s="237"/>
      <c r="H32" s="237"/>
      <c r="I32" s="237"/>
      <c r="J32" s="237"/>
      <c r="K32" s="237"/>
      <c r="L32" s="237"/>
      <c r="M32"/>
      <c r="N32"/>
    </row>
    <row r="33" spans="1:14" s="19" customFormat="1" ht="12.75">
      <c r="A33" s="229" t="s">
        <v>130</v>
      </c>
      <c r="B33" s="230"/>
      <c r="C33" s="230"/>
      <c r="D33" s="231"/>
      <c r="E33" s="132"/>
      <c r="F33" s="132"/>
      <c r="G33" s="132"/>
      <c r="H33" s="132"/>
      <c r="I33" s="132"/>
      <c r="J33" s="228" t="s">
        <v>122</v>
      </c>
      <c r="K33" s="228"/>
      <c r="L33" s="228"/>
      <c r="M33"/>
      <c r="N33"/>
    </row>
    <row r="34" spans="1:14" s="19" customFormat="1" ht="15.75">
      <c r="A34" s="125" t="s">
        <v>123</v>
      </c>
      <c r="B34" s="125" t="s">
        <v>124</v>
      </c>
      <c r="C34" s="125" t="s">
        <v>125</v>
      </c>
      <c r="D34" s="131"/>
      <c r="E34" s="132"/>
      <c r="F34" s="132"/>
      <c r="G34" s="132"/>
      <c r="H34" s="132"/>
      <c r="I34" s="132"/>
      <c r="J34" s="125" t="s">
        <v>126</v>
      </c>
      <c r="K34" s="125" t="s">
        <v>127</v>
      </c>
      <c r="L34" s="125" t="s">
        <v>128</v>
      </c>
      <c r="M34"/>
      <c r="N34"/>
    </row>
    <row r="35" spans="1:14" s="19" customFormat="1" ht="12.75">
      <c r="A35" s="133">
        <v>61</v>
      </c>
      <c r="B35" s="133">
        <v>51</v>
      </c>
      <c r="C35" s="160">
        <v>42</v>
      </c>
      <c r="D35" s="139"/>
      <c r="E35" s="140"/>
      <c r="F35" s="140"/>
      <c r="G35" s="140"/>
      <c r="H35" s="140"/>
      <c r="I35" s="140"/>
      <c r="J35" s="127">
        <v>60</v>
      </c>
      <c r="K35" s="127">
        <v>49</v>
      </c>
      <c r="L35" s="127">
        <v>39</v>
      </c>
      <c r="M35"/>
      <c r="N35"/>
    </row>
    <row r="36" spans="13:16" ht="12.75" customHeight="1">
      <c r="M36" s="5"/>
      <c r="O36" s="19"/>
      <c r="P36" s="19"/>
    </row>
    <row r="37" spans="1:12" ht="25.5">
      <c r="A37" s="4" t="s">
        <v>3</v>
      </c>
      <c r="B37" s="67" t="s">
        <v>20</v>
      </c>
      <c r="C37" s="219"/>
      <c r="D37" s="68"/>
      <c r="E37" s="169" t="s">
        <v>4</v>
      </c>
      <c r="F37" s="169" t="s">
        <v>5</v>
      </c>
      <c r="G37" s="4" t="s">
        <v>6</v>
      </c>
      <c r="H37" s="4" t="s">
        <v>22</v>
      </c>
      <c r="I37" s="67" t="s">
        <v>37</v>
      </c>
      <c r="J37" s="4" t="s">
        <v>8</v>
      </c>
      <c r="K37" s="169" t="s">
        <v>11</v>
      </c>
      <c r="L37" s="49" t="s">
        <v>21</v>
      </c>
    </row>
    <row r="38" spans="1:12" ht="12.75" customHeight="1">
      <c r="A38" s="8">
        <v>1</v>
      </c>
      <c r="B38" s="97" t="s">
        <v>62</v>
      </c>
      <c r="C38" s="218"/>
      <c r="D38" s="37" t="s">
        <v>27</v>
      </c>
      <c r="E38" s="35">
        <v>2000</v>
      </c>
      <c r="F38" s="110">
        <v>59.4</v>
      </c>
      <c r="G38" s="34">
        <v>1</v>
      </c>
      <c r="H38" s="35" t="s">
        <v>25</v>
      </c>
      <c r="I38" s="74">
        <v>40</v>
      </c>
      <c r="J38" s="9">
        <f>11*I38</f>
        <v>440</v>
      </c>
      <c r="K38" s="18">
        <v>3</v>
      </c>
      <c r="L38" s="8" t="s">
        <v>29</v>
      </c>
    </row>
    <row r="39" spans="1:12" ht="12.75">
      <c r="A39" s="49">
        <v>2</v>
      </c>
      <c r="B39" s="95" t="s">
        <v>89</v>
      </c>
      <c r="C39" s="96"/>
      <c r="D39" s="30" t="s">
        <v>30</v>
      </c>
      <c r="E39" s="13">
        <v>1998</v>
      </c>
      <c r="F39" s="112">
        <v>62.8</v>
      </c>
      <c r="G39" s="28">
        <v>3</v>
      </c>
      <c r="H39" s="28" t="s">
        <v>25</v>
      </c>
      <c r="I39" s="74">
        <v>70</v>
      </c>
      <c r="J39" s="9">
        <f>4.5*I39</f>
        <v>315</v>
      </c>
      <c r="K39" s="17" t="s">
        <v>161</v>
      </c>
      <c r="L39" s="8" t="s">
        <v>29</v>
      </c>
    </row>
    <row r="40" spans="1:12" ht="13.5" customHeight="1">
      <c r="A40" s="11">
        <v>3</v>
      </c>
      <c r="B40" s="16" t="s">
        <v>81</v>
      </c>
      <c r="C40" s="15"/>
      <c r="D40" s="30" t="s">
        <v>33</v>
      </c>
      <c r="E40" s="13">
        <v>1999</v>
      </c>
      <c r="F40" s="36">
        <v>59.9</v>
      </c>
      <c r="G40" s="28" t="s">
        <v>70</v>
      </c>
      <c r="H40" s="28" t="s">
        <v>25</v>
      </c>
      <c r="I40" s="74">
        <v>43</v>
      </c>
      <c r="J40" s="9">
        <f>2*I40</f>
        <v>86</v>
      </c>
      <c r="K40" s="103" t="s">
        <v>73</v>
      </c>
      <c r="L40" s="8" t="s">
        <v>36</v>
      </c>
    </row>
    <row r="41" spans="1:12" ht="12.75">
      <c r="A41" s="49">
        <v>4</v>
      </c>
      <c r="B41" s="95" t="s">
        <v>82</v>
      </c>
      <c r="C41" s="15"/>
      <c r="D41" s="30" t="s">
        <v>33</v>
      </c>
      <c r="E41" s="13">
        <v>2000</v>
      </c>
      <c r="F41" s="36">
        <v>62.55</v>
      </c>
      <c r="G41" s="28" t="s">
        <v>70</v>
      </c>
      <c r="H41" s="13" t="s">
        <v>25</v>
      </c>
      <c r="I41" s="74">
        <v>29</v>
      </c>
      <c r="J41" s="9">
        <f>2*I41</f>
        <v>58</v>
      </c>
      <c r="K41" s="18" t="s">
        <v>73</v>
      </c>
      <c r="L41" s="8" t="s">
        <v>36</v>
      </c>
    </row>
    <row r="42" spans="1:12" ht="12.75">
      <c r="A42" s="2"/>
      <c r="B42" s="99"/>
      <c r="C42" s="85"/>
      <c r="D42" s="2"/>
      <c r="E42" s="147"/>
      <c r="F42" s="130"/>
      <c r="G42" s="7"/>
      <c r="H42" s="7"/>
      <c r="I42" s="77"/>
      <c r="J42" s="77"/>
      <c r="K42" s="144"/>
      <c r="L42" s="2"/>
    </row>
    <row r="43" spans="4:7" ht="12.75" customHeight="1">
      <c r="D43" s="55"/>
      <c r="E43" s="5"/>
      <c r="F43" s="5"/>
      <c r="G43" s="104" t="s">
        <v>17</v>
      </c>
    </row>
    <row r="44" spans="1:12" ht="12.75" customHeight="1">
      <c r="A44" s="229" t="s">
        <v>130</v>
      </c>
      <c r="B44" s="230"/>
      <c r="C44" s="230"/>
      <c r="D44" s="231"/>
      <c r="E44" s="132"/>
      <c r="F44" s="132"/>
      <c r="G44" s="132"/>
      <c r="H44" s="132"/>
      <c r="I44" s="132"/>
      <c r="J44" s="228" t="s">
        <v>122</v>
      </c>
      <c r="K44" s="228"/>
      <c r="L44" s="228"/>
    </row>
    <row r="45" spans="1:12" ht="12.75" customHeight="1">
      <c r="A45" s="125" t="s">
        <v>123</v>
      </c>
      <c r="B45" s="125" t="s">
        <v>124</v>
      </c>
      <c r="C45" s="125" t="s">
        <v>125</v>
      </c>
      <c r="D45" s="131"/>
      <c r="E45" s="132"/>
      <c r="F45" s="132"/>
      <c r="G45" s="132"/>
      <c r="H45" s="132"/>
      <c r="I45" s="132"/>
      <c r="J45" s="125" t="s">
        <v>126</v>
      </c>
      <c r="K45" s="125" t="s">
        <v>127</v>
      </c>
      <c r="L45" s="125" t="s">
        <v>128</v>
      </c>
    </row>
    <row r="46" spans="1:12" ht="12.75" customHeight="1">
      <c r="A46" s="133">
        <v>66</v>
      </c>
      <c r="B46" s="133">
        <v>56</v>
      </c>
      <c r="C46" s="133">
        <v>46</v>
      </c>
      <c r="D46" s="139"/>
      <c r="E46" s="140"/>
      <c r="F46" s="140"/>
      <c r="G46" s="140"/>
      <c r="H46" s="140"/>
      <c r="I46" s="140"/>
      <c r="J46" s="127">
        <v>65</v>
      </c>
      <c r="K46" s="127">
        <v>54</v>
      </c>
      <c r="L46" s="127">
        <v>43</v>
      </c>
    </row>
    <row r="47" spans="4:7" ht="12.75" customHeight="1">
      <c r="D47" s="55"/>
      <c r="E47" s="5"/>
      <c r="F47" s="5"/>
      <c r="G47" s="104"/>
    </row>
    <row r="48" spans="1:12" ht="25.5">
      <c r="A48" s="58" t="s">
        <v>3</v>
      </c>
      <c r="B48" s="56" t="s">
        <v>20</v>
      </c>
      <c r="C48" s="40"/>
      <c r="D48" s="57"/>
      <c r="E48" s="60" t="s">
        <v>4</v>
      </c>
      <c r="F48" s="60" t="s">
        <v>5</v>
      </c>
      <c r="G48" s="58" t="s">
        <v>6</v>
      </c>
      <c r="H48" s="4" t="s">
        <v>22</v>
      </c>
      <c r="I48" s="56" t="s">
        <v>37</v>
      </c>
      <c r="J48" s="58" t="s">
        <v>8</v>
      </c>
      <c r="K48" s="60" t="s">
        <v>11</v>
      </c>
      <c r="L48" s="49" t="s">
        <v>21</v>
      </c>
    </row>
    <row r="49" spans="1:30" ht="12.75">
      <c r="A49" s="31">
        <v>1</v>
      </c>
      <c r="B49" s="200" t="s">
        <v>159</v>
      </c>
      <c r="C49" s="15"/>
      <c r="D49" s="12" t="s">
        <v>33</v>
      </c>
      <c r="E49" s="13">
        <v>2001</v>
      </c>
      <c r="F49" s="222">
        <v>64.8</v>
      </c>
      <c r="G49" s="13" t="s">
        <v>70</v>
      </c>
      <c r="H49" s="35" t="s">
        <v>25</v>
      </c>
      <c r="I49" s="74">
        <v>60</v>
      </c>
      <c r="J49" s="9">
        <f>2*I49</f>
        <v>120</v>
      </c>
      <c r="K49" s="18" t="s">
        <v>73</v>
      </c>
      <c r="L49" s="198" t="s">
        <v>118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19" customFormat="1" ht="12.75">
      <c r="A50" s="29">
        <v>2</v>
      </c>
      <c r="B50" s="90" t="s">
        <v>55</v>
      </c>
      <c r="C50" s="72"/>
      <c r="D50" s="30" t="s">
        <v>33</v>
      </c>
      <c r="E50" s="39">
        <v>2001</v>
      </c>
      <c r="F50" s="208">
        <v>66.95</v>
      </c>
      <c r="G50" s="51" t="s">
        <v>59</v>
      </c>
      <c r="H50" s="11" t="s">
        <v>25</v>
      </c>
      <c r="I50" s="221">
        <v>35</v>
      </c>
      <c r="J50" s="9">
        <f>2*I50</f>
        <v>70</v>
      </c>
      <c r="K50" s="117" t="s">
        <v>73</v>
      </c>
      <c r="L50" s="198" t="s">
        <v>36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12" ht="12.75">
      <c r="A51" s="4"/>
      <c r="B51" s="118"/>
      <c r="C51" s="119"/>
      <c r="D51" s="120"/>
      <c r="E51" s="120"/>
      <c r="F51" s="120"/>
      <c r="G51" s="114"/>
      <c r="H51" s="114"/>
      <c r="I51" s="172"/>
      <c r="J51" s="116"/>
      <c r="K51" s="117"/>
      <c r="L51" s="121"/>
    </row>
    <row r="52" spans="1:12" ht="12.75">
      <c r="A52" s="6"/>
      <c r="B52" s="161"/>
      <c r="C52" s="161"/>
      <c r="D52" s="162"/>
      <c r="E52" s="162"/>
      <c r="F52" s="162"/>
      <c r="G52" s="154"/>
      <c r="H52" s="154"/>
      <c r="I52" s="154"/>
      <c r="J52" s="163"/>
      <c r="K52" s="151"/>
      <c r="L52" s="164"/>
    </row>
    <row r="53" spans="4:16" ht="12.75" customHeight="1">
      <c r="D53" s="82"/>
      <c r="E53" s="82"/>
      <c r="F53" s="82"/>
      <c r="G53" s="104" t="s">
        <v>71</v>
      </c>
      <c r="H53" s="82"/>
      <c r="I53" s="82"/>
      <c r="J53" s="3"/>
      <c r="K53" s="3"/>
      <c r="P53" s="3"/>
    </row>
    <row r="54" spans="1:16" ht="12.75" customHeight="1">
      <c r="A54" s="229" t="s">
        <v>130</v>
      </c>
      <c r="B54" s="230"/>
      <c r="C54" s="230"/>
      <c r="D54" s="231"/>
      <c r="E54" s="132"/>
      <c r="F54" s="132"/>
      <c r="G54" s="132"/>
      <c r="H54" s="132"/>
      <c r="I54" s="132"/>
      <c r="J54" s="228" t="s">
        <v>122</v>
      </c>
      <c r="K54" s="228"/>
      <c r="L54" s="228"/>
      <c r="P54" s="3"/>
    </row>
    <row r="55" spans="1:16" ht="12.75" customHeight="1">
      <c r="A55" s="125" t="s">
        <v>123</v>
      </c>
      <c r="B55" s="125" t="s">
        <v>124</v>
      </c>
      <c r="C55" s="125" t="s">
        <v>125</v>
      </c>
      <c r="D55" s="131"/>
      <c r="E55" s="132"/>
      <c r="F55" s="132"/>
      <c r="G55" s="132"/>
      <c r="H55" s="132"/>
      <c r="I55" s="132"/>
      <c r="J55" s="125" t="s">
        <v>126</v>
      </c>
      <c r="K55" s="125" t="s">
        <v>127</v>
      </c>
      <c r="L55" s="125" t="s">
        <v>128</v>
      </c>
      <c r="P55" s="3"/>
    </row>
    <row r="56" spans="1:16" ht="12.75" customHeight="1">
      <c r="A56" s="133">
        <v>74</v>
      </c>
      <c r="B56" s="133">
        <v>64</v>
      </c>
      <c r="C56" s="133">
        <v>54</v>
      </c>
      <c r="D56" s="139"/>
      <c r="E56" s="140"/>
      <c r="F56" s="140"/>
      <c r="G56" s="140"/>
      <c r="H56" s="140"/>
      <c r="I56" s="140"/>
      <c r="J56" s="127">
        <v>72</v>
      </c>
      <c r="K56" s="127">
        <v>60</v>
      </c>
      <c r="L56" s="127">
        <v>48</v>
      </c>
      <c r="P56" s="3"/>
    </row>
    <row r="57" spans="4:16" ht="12.75" customHeight="1">
      <c r="D57" s="82"/>
      <c r="E57" s="82"/>
      <c r="F57" s="82"/>
      <c r="G57" s="104"/>
      <c r="H57" s="82"/>
      <c r="I57" s="82"/>
      <c r="J57" s="3"/>
      <c r="K57" s="3"/>
      <c r="P57" s="3"/>
    </row>
    <row r="58" spans="1:12" ht="25.5">
      <c r="A58" s="58" t="s">
        <v>3</v>
      </c>
      <c r="B58" s="56" t="s">
        <v>20</v>
      </c>
      <c r="C58" s="40"/>
      <c r="D58" s="57"/>
      <c r="E58" s="60" t="s">
        <v>4</v>
      </c>
      <c r="F58" s="60" t="s">
        <v>5</v>
      </c>
      <c r="G58" s="58" t="s">
        <v>6</v>
      </c>
      <c r="H58" s="58" t="s">
        <v>22</v>
      </c>
      <c r="I58" s="192" t="s">
        <v>37</v>
      </c>
      <c r="J58" s="58" t="s">
        <v>8</v>
      </c>
      <c r="K58" s="60" t="s">
        <v>11</v>
      </c>
      <c r="L58" s="62" t="s">
        <v>21</v>
      </c>
    </row>
    <row r="59" spans="1:12" ht="12.75">
      <c r="A59" s="59"/>
      <c r="B59" s="63"/>
      <c r="C59" s="64"/>
      <c r="D59" s="65"/>
      <c r="E59" s="66"/>
      <c r="F59" s="66"/>
      <c r="G59" s="59"/>
      <c r="H59" s="59"/>
      <c r="I59" s="193"/>
      <c r="J59" s="59"/>
      <c r="K59" s="61"/>
      <c r="L59" s="8"/>
    </row>
    <row r="60" spans="1:12" ht="12.75">
      <c r="A60" s="32">
        <v>1</v>
      </c>
      <c r="B60" s="170" t="s">
        <v>54</v>
      </c>
      <c r="C60" s="210"/>
      <c r="D60" s="75" t="s">
        <v>27</v>
      </c>
      <c r="E60" s="31">
        <v>1999</v>
      </c>
      <c r="F60" s="113">
        <v>99.9</v>
      </c>
      <c r="G60" s="32">
        <v>1</v>
      </c>
      <c r="H60" s="32" t="s">
        <v>25</v>
      </c>
      <c r="I60" s="74">
        <v>20</v>
      </c>
      <c r="J60" s="9">
        <f>11*I60</f>
        <v>220</v>
      </c>
      <c r="K60" s="17" t="s">
        <v>73</v>
      </c>
      <c r="L60" s="8" t="s">
        <v>36</v>
      </c>
    </row>
    <row r="61" spans="1:12" ht="12.75">
      <c r="A61" s="32">
        <v>2</v>
      </c>
      <c r="B61" s="27" t="s">
        <v>76</v>
      </c>
      <c r="C61" s="15"/>
      <c r="D61" s="8" t="s">
        <v>30</v>
      </c>
      <c r="E61" s="35">
        <v>2000</v>
      </c>
      <c r="F61" s="36">
        <v>78.45</v>
      </c>
      <c r="G61" s="28" t="s">
        <v>70</v>
      </c>
      <c r="H61" s="35" t="s">
        <v>25</v>
      </c>
      <c r="I61" s="74">
        <v>35</v>
      </c>
      <c r="J61" s="9">
        <f>4.5*I61</f>
        <v>157.5</v>
      </c>
      <c r="K61" s="18" t="s">
        <v>73</v>
      </c>
      <c r="L61" s="8" t="s">
        <v>36</v>
      </c>
    </row>
    <row r="62" spans="1:12" ht="12.75">
      <c r="A62" s="32"/>
      <c r="B62" s="27"/>
      <c r="C62" s="15"/>
      <c r="D62" s="9"/>
      <c r="E62" s="10"/>
      <c r="F62" s="14"/>
      <c r="G62" s="28"/>
      <c r="H62" s="28"/>
      <c r="I62" s="74"/>
      <c r="J62" s="9"/>
      <c r="K62" s="17"/>
      <c r="L62" s="8"/>
    </row>
    <row r="64" spans="2:14" ht="12.75">
      <c r="B64" s="5" t="s">
        <v>14</v>
      </c>
      <c r="C64" s="5"/>
      <c r="D64" s="3"/>
      <c r="F64" s="242" t="s">
        <v>45</v>
      </c>
      <c r="G64" s="242"/>
      <c r="H64" s="242"/>
      <c r="J64" s="5"/>
      <c r="K64" s="236" t="s">
        <v>115</v>
      </c>
      <c r="L64" s="236"/>
      <c r="M64" s="236"/>
      <c r="N64" s="237"/>
    </row>
  </sheetData>
  <sheetProtection/>
  <mergeCells count="47">
    <mergeCell ref="K64:N64"/>
    <mergeCell ref="D32:L32"/>
    <mergeCell ref="F64:H64"/>
    <mergeCell ref="E27:E28"/>
    <mergeCell ref="G27:G28"/>
    <mergeCell ref="F27:F28"/>
    <mergeCell ref="B3:L3"/>
    <mergeCell ref="A12:J12"/>
    <mergeCell ref="A17:A18"/>
    <mergeCell ref="B17:D18"/>
    <mergeCell ref="E17:E18"/>
    <mergeCell ref="F17:F18"/>
    <mergeCell ref="B5:M5"/>
    <mergeCell ref="B7:M7"/>
    <mergeCell ref="A10:C10"/>
    <mergeCell ref="B1:M1"/>
    <mergeCell ref="B2:M2"/>
    <mergeCell ref="G17:G18"/>
    <mergeCell ref="K17:K18"/>
    <mergeCell ref="H17:H18"/>
    <mergeCell ref="L17:L18"/>
    <mergeCell ref="A11:B11"/>
    <mergeCell ref="E9:N9"/>
    <mergeCell ref="E10:N10"/>
    <mergeCell ref="I17:I18"/>
    <mergeCell ref="E8:L8"/>
    <mergeCell ref="A9:C9"/>
    <mergeCell ref="A27:A28"/>
    <mergeCell ref="B27:D28"/>
    <mergeCell ref="D22:L22"/>
    <mergeCell ref="H27:H28"/>
    <mergeCell ref="J17:J18"/>
    <mergeCell ref="A13:C13"/>
    <mergeCell ref="J13:L13"/>
    <mergeCell ref="J27:J28"/>
    <mergeCell ref="A23:D23"/>
    <mergeCell ref="J23:L23"/>
    <mergeCell ref="A33:D33"/>
    <mergeCell ref="J33:L33"/>
    <mergeCell ref="K27:K28"/>
    <mergeCell ref="I27:I28"/>
    <mergeCell ref="L27:L28"/>
    <mergeCell ref="I58:I59"/>
    <mergeCell ref="A44:D44"/>
    <mergeCell ref="J44:L44"/>
    <mergeCell ref="A54:D54"/>
    <mergeCell ref="J54:L54"/>
  </mergeCells>
  <printOptions/>
  <pageMargins left="0.75" right="0.75" top="0.63" bottom="0.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Егоров</dc:creator>
  <cp:keywords/>
  <dc:description/>
  <cp:lastModifiedBy>Valentin Egorov</cp:lastModifiedBy>
  <cp:lastPrinted>2015-10-31T12:55:24Z</cp:lastPrinted>
  <dcterms:created xsi:type="dcterms:W3CDTF">2010-12-18T06:22:18Z</dcterms:created>
  <dcterms:modified xsi:type="dcterms:W3CDTF">2015-10-31T16:19:27Z</dcterms:modified>
  <cp:category/>
  <cp:version/>
  <cp:contentType/>
  <cp:contentStatus/>
</cp:coreProperties>
</file>